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2.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chartsheets/sheet3.xml" ContentType="application/vnd.openxmlformats-officedocument.spreadsheetml.chartsheet+xml"/>
  <Override PartName="/xl/chartsheets/sheet4.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xml"/>
  <Override PartName="/xl/charts/chart8.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8.xml" ContentType="application/vnd.openxmlformats-officedocument.drawing+xml"/>
  <Override PartName="/xl/embeddings/oleObject1.bin" ContentType="application/vnd.openxmlformats-officedocument.oleObject"/>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0.xml" ContentType="application/vnd.openxmlformats-officedocument.drawing+xml"/>
  <Override PartName="/xl/charts/chart1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D:\GoogleDrive\OUP equity handbook\Draft Chapters and Exercises\Ch 13 Norheim equity parameters\"/>
    </mc:Choice>
  </mc:AlternateContent>
  <xr:revisionPtr revIDLastSave="0" documentId="13_ncr:1_{CC5C82DB-9046-4DBB-83F2-5415B98EE15F}" xr6:coauthVersionLast="45" xr6:coauthVersionMax="45" xr10:uidLastSave="{00000000-0000-0000-0000-000000000000}"/>
  <bookViews>
    <workbookView xWindow="-120" yWindow="-120" windowWidth="29040" windowHeight="15840" tabRatio="677" xr2:uid="{D6A402D4-BF53-4724-986C-9AB7DC21BDCB}"/>
  </bookViews>
  <sheets>
    <sheet name="Title sheet" sheetId="14" r:id="rId1"/>
    <sheet name="Atkinson calculations" sheetId="4" r:id="rId2"/>
    <sheet name="Atkinson weights graph" sheetId="6" r:id="rId3"/>
    <sheet name="Atkinson transform graph" sheetId="3" r:id="rId4"/>
    <sheet name="Kolm calculations" sheetId="8" r:id="rId5"/>
    <sheet name="Kolm weights graph" sheetId="12" r:id="rId6"/>
    <sheet name="Kolm transform graph" sheetId="13" r:id="rId7"/>
    <sheet name="Extended Gini calculations" sheetId="10" r:id="rId8"/>
    <sheet name="Extended Gini graph 1 to 2" sheetId="9" r:id="rId9"/>
    <sheet name="Extended Gini graph 2 to 3" sheetId="11"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8" i="4" l="1"/>
  <c r="F9" i="4"/>
  <c r="F10" i="4"/>
  <c r="F11" i="4"/>
  <c r="F12" i="4"/>
  <c r="F13" i="4"/>
  <c r="F14" i="4"/>
  <c r="F15" i="4"/>
  <c r="F16" i="4"/>
  <c r="F7" i="4"/>
  <c r="E8" i="4"/>
  <c r="E9" i="4"/>
  <c r="E10" i="4"/>
  <c r="E11" i="4"/>
  <c r="E12" i="4"/>
  <c r="E13" i="4"/>
  <c r="E14" i="4"/>
  <c r="E15" i="4"/>
  <c r="E16" i="4"/>
  <c r="E7" i="4"/>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E7" i="8"/>
  <c r="B7" i="13"/>
  <c r="C7" i="13" s="1"/>
  <c r="B8" i="13"/>
  <c r="C8" i="13" s="1"/>
  <c r="B9" i="13"/>
  <c r="C9" i="13" s="1"/>
  <c r="B10" i="13"/>
  <c r="C10" i="13" s="1"/>
  <c r="B11" i="13"/>
  <c r="C11" i="13" s="1"/>
  <c r="B12" i="13"/>
  <c r="C12" i="13" s="1"/>
  <c r="B13" i="13"/>
  <c r="C13" i="13" s="1"/>
  <c r="B14" i="13"/>
  <c r="C14" i="13" s="1"/>
  <c r="B15" i="13"/>
  <c r="C15" i="13" s="1"/>
  <c r="B16" i="13"/>
  <c r="C16" i="13" s="1"/>
  <c r="B17" i="13"/>
  <c r="C17" i="13" s="1"/>
  <c r="B18" i="13"/>
  <c r="C18" i="13" s="1"/>
  <c r="B19" i="13"/>
  <c r="C19" i="13" s="1"/>
  <c r="B20" i="13"/>
  <c r="C20" i="13" s="1"/>
  <c r="B21" i="13"/>
  <c r="C21" i="13" s="1"/>
  <c r="B22" i="13"/>
  <c r="C22" i="13" s="1"/>
  <c r="B23" i="13"/>
  <c r="C23" i="13" s="1"/>
  <c r="B24" i="13"/>
  <c r="C24" i="13" s="1"/>
  <c r="B25" i="13"/>
  <c r="C25" i="13" s="1"/>
  <c r="B26" i="13"/>
  <c r="C26" i="13" s="1"/>
  <c r="B27" i="13"/>
  <c r="C27" i="13" s="1"/>
  <c r="B28" i="13"/>
  <c r="C28" i="13" s="1"/>
  <c r="B29" i="13"/>
  <c r="C29" i="13" s="1"/>
  <c r="B30" i="13"/>
  <c r="C30" i="13" s="1"/>
  <c r="B31" i="13"/>
  <c r="C31" i="13" s="1"/>
  <c r="B32" i="13"/>
  <c r="C32" i="13" s="1"/>
  <c r="B33" i="13"/>
  <c r="C33" i="13" s="1"/>
  <c r="B34" i="13"/>
  <c r="C34" i="13" s="1"/>
  <c r="B35" i="13"/>
  <c r="C35" i="13" s="1"/>
  <c r="B36" i="13"/>
  <c r="C36" i="13" s="1"/>
  <c r="B37" i="13"/>
  <c r="C37" i="13" s="1"/>
  <c r="B38" i="13"/>
  <c r="C38" i="13" s="1"/>
  <c r="B39" i="13"/>
  <c r="C39" i="13" s="1"/>
  <c r="B40" i="13"/>
  <c r="C40" i="13" s="1"/>
  <c r="B41" i="13"/>
  <c r="C41" i="13" s="1"/>
  <c r="B42" i="13"/>
  <c r="C42" i="13" s="1"/>
  <c r="B43" i="13"/>
  <c r="C43" i="13" s="1"/>
  <c r="B44" i="13"/>
  <c r="C44" i="13" s="1"/>
  <c r="B45" i="13"/>
  <c r="C45" i="13" s="1"/>
  <c r="B46" i="13"/>
  <c r="C46" i="13" s="1"/>
  <c r="B47" i="13"/>
  <c r="C47" i="13" s="1"/>
  <c r="B48" i="13"/>
  <c r="C48" i="13" s="1"/>
  <c r="B49" i="13"/>
  <c r="C49" i="13" s="1"/>
  <c r="B50" i="13"/>
  <c r="C50" i="13" s="1"/>
  <c r="B51" i="13"/>
  <c r="C51" i="13" s="1"/>
  <c r="B52" i="13"/>
  <c r="C52" i="13" s="1"/>
  <c r="B53" i="13"/>
  <c r="C53" i="13" s="1"/>
  <c r="B54" i="13"/>
  <c r="C54" i="13" s="1"/>
  <c r="B55" i="13"/>
  <c r="C55" i="13" s="1"/>
  <c r="B56" i="13"/>
  <c r="C56" i="13" s="1"/>
  <c r="B57" i="13"/>
  <c r="C57" i="13" s="1"/>
  <c r="B58" i="13"/>
  <c r="C58" i="13" s="1"/>
  <c r="B59" i="13"/>
  <c r="C59" i="13" s="1"/>
  <c r="B60" i="13"/>
  <c r="C60" i="13" s="1"/>
  <c r="B61" i="13"/>
  <c r="C61" i="13" s="1"/>
  <c r="B62" i="13"/>
  <c r="C62" i="13" s="1"/>
  <c r="B63" i="13"/>
  <c r="C63" i="13" s="1"/>
  <c r="B64" i="13"/>
  <c r="C64" i="13" s="1"/>
  <c r="B65" i="13"/>
  <c r="C65" i="13" s="1"/>
  <c r="B66" i="13"/>
  <c r="C66" i="13" s="1"/>
  <c r="B67" i="13"/>
  <c r="C67" i="13" s="1"/>
  <c r="B68" i="13"/>
  <c r="C68" i="13" s="1"/>
  <c r="B69" i="13"/>
  <c r="C69" i="13" s="1"/>
  <c r="B70" i="13"/>
  <c r="C70" i="13" s="1"/>
  <c r="B71" i="13"/>
  <c r="C71" i="13" s="1"/>
  <c r="B72" i="13"/>
  <c r="C72" i="13" s="1"/>
  <c r="B73" i="13"/>
  <c r="C73" i="13" s="1"/>
  <c r="B74" i="13"/>
  <c r="C74" i="13" s="1"/>
  <c r="B75" i="13"/>
  <c r="C75" i="13" s="1"/>
  <c r="B76" i="13"/>
  <c r="C76" i="13" s="1"/>
  <c r="B77" i="13"/>
  <c r="C77" i="13" s="1"/>
  <c r="B78" i="13"/>
  <c r="C78" i="13" s="1"/>
  <c r="B79" i="13"/>
  <c r="C79" i="13" s="1"/>
  <c r="B80" i="13"/>
  <c r="C80" i="13" s="1"/>
  <c r="B81" i="13"/>
  <c r="C81" i="13" s="1"/>
  <c r="B82" i="13"/>
  <c r="C82" i="13" s="1"/>
  <c r="B83" i="13"/>
  <c r="C83" i="13" s="1"/>
  <c r="B84" i="13"/>
  <c r="C84" i="13" s="1"/>
  <c r="B85" i="13"/>
  <c r="C85" i="13" s="1"/>
  <c r="B86" i="13"/>
  <c r="C86" i="13" s="1"/>
  <c r="D86" i="13" s="1"/>
  <c r="B87" i="13"/>
  <c r="C87" i="13" s="1"/>
  <c r="B88" i="13"/>
  <c r="C88" i="13" s="1"/>
  <c r="B89" i="13"/>
  <c r="C89" i="13" s="1"/>
  <c r="B90" i="13"/>
  <c r="C90" i="13" s="1"/>
  <c r="B91" i="13"/>
  <c r="C91" i="13" s="1"/>
  <c r="B92" i="13"/>
  <c r="C92" i="13" s="1"/>
  <c r="B93" i="13"/>
  <c r="C93" i="13" s="1"/>
  <c r="B94" i="13"/>
  <c r="C94" i="13" s="1"/>
  <c r="D94" i="13" s="1"/>
  <c r="B95" i="13"/>
  <c r="C95" i="13" s="1"/>
  <c r="B96" i="13"/>
  <c r="C96" i="13" s="1"/>
  <c r="B97" i="13"/>
  <c r="C97" i="13" s="1"/>
  <c r="B98" i="13"/>
  <c r="C98" i="13" s="1"/>
  <c r="D98" i="13" s="1"/>
  <c r="B99" i="13"/>
  <c r="C99" i="13" s="1"/>
  <c r="B100" i="13"/>
  <c r="C100" i="13" s="1"/>
  <c r="B101" i="13"/>
  <c r="C101" i="13" s="1"/>
  <c r="B102" i="13"/>
  <c r="C102" i="13" s="1"/>
  <c r="D102" i="13" s="1"/>
  <c r="B103" i="13"/>
  <c r="C103" i="13" s="1"/>
  <c r="B104" i="13"/>
  <c r="C104" i="13" s="1"/>
  <c r="B105" i="13"/>
  <c r="C105" i="13" s="1"/>
  <c r="B106" i="13"/>
  <c r="C106" i="13" s="1"/>
  <c r="D106" i="13" s="1"/>
  <c r="B107" i="13"/>
  <c r="C107" i="13" s="1"/>
  <c r="B108" i="13"/>
  <c r="C108" i="13" s="1"/>
  <c r="B109" i="13"/>
  <c r="C109" i="13" s="1"/>
  <c r="B110" i="13"/>
  <c r="C110" i="13" s="1"/>
  <c r="D110" i="13" s="1"/>
  <c r="B111" i="13"/>
  <c r="C111" i="13" s="1"/>
  <c r="B112" i="13"/>
  <c r="C112" i="13" s="1"/>
  <c r="B113" i="13"/>
  <c r="C113" i="13" s="1"/>
  <c r="B114" i="13"/>
  <c r="C114" i="13" s="1"/>
  <c r="D114" i="13" s="1"/>
  <c r="B115" i="13"/>
  <c r="C115" i="13" s="1"/>
  <c r="B116" i="13"/>
  <c r="C116" i="13" s="1"/>
  <c r="B117" i="13"/>
  <c r="C117" i="13" s="1"/>
  <c r="B118" i="13"/>
  <c r="C118" i="13" s="1"/>
  <c r="D118" i="13" s="1"/>
  <c r="B119" i="13"/>
  <c r="C119" i="13" s="1"/>
  <c r="B120" i="13"/>
  <c r="C120" i="13" s="1"/>
  <c r="B121" i="13"/>
  <c r="C121" i="13" s="1"/>
  <c r="B122" i="13"/>
  <c r="C122" i="13" s="1"/>
  <c r="D122" i="13" s="1"/>
  <c r="B123" i="13"/>
  <c r="C123" i="13" s="1"/>
  <c r="B124" i="13"/>
  <c r="C124" i="13" s="1"/>
  <c r="B125" i="13"/>
  <c r="C125" i="13" s="1"/>
  <c r="B6" i="13"/>
  <c r="C6" i="13" s="1"/>
  <c r="G8" i="10"/>
  <c r="G9" i="10"/>
  <c r="G10" i="10"/>
  <c r="G11" i="10"/>
  <c r="G12" i="10"/>
  <c r="G13" i="10"/>
  <c r="G14" i="10"/>
  <c r="G15" i="10"/>
  <c r="G16" i="10"/>
  <c r="G7" i="10"/>
  <c r="H8" i="10"/>
  <c r="H9" i="10"/>
  <c r="H10" i="10"/>
  <c r="H11" i="10"/>
  <c r="H12" i="10"/>
  <c r="H13" i="10"/>
  <c r="H14" i="10"/>
  <c r="H15" i="10"/>
  <c r="H16" i="10"/>
  <c r="I16" i="10" s="1"/>
  <c r="L47" i="10" s="1"/>
  <c r="H7" i="10"/>
  <c r="D121" i="13" l="1"/>
  <c r="D113" i="13"/>
  <c r="D105" i="13"/>
  <c r="D97" i="13"/>
  <c r="D89" i="13"/>
  <c r="D81" i="13"/>
  <c r="D124" i="13"/>
  <c r="D116" i="13"/>
  <c r="D108" i="13"/>
  <c r="D100" i="13"/>
  <c r="D123" i="13"/>
  <c r="D119" i="13"/>
  <c r="D115" i="13"/>
  <c r="D111" i="13"/>
  <c r="D107" i="13"/>
  <c r="D103" i="13"/>
  <c r="D99" i="13"/>
  <c r="D95" i="13"/>
  <c r="D91" i="13"/>
  <c r="D87" i="13"/>
  <c r="D83" i="13"/>
  <c r="D79" i="13"/>
  <c r="D39" i="13"/>
  <c r="D90" i="13"/>
  <c r="D120" i="13"/>
  <c r="D112" i="13"/>
  <c r="D104" i="13"/>
  <c r="D125" i="13"/>
  <c r="D109" i="13"/>
  <c r="D82" i="13"/>
  <c r="D75" i="13"/>
  <c r="D71" i="13"/>
  <c r="D67" i="13"/>
  <c r="D63" i="13"/>
  <c r="D59" i="13"/>
  <c r="D55" i="13"/>
  <c r="D51" i="13"/>
  <c r="D47" i="13"/>
  <c r="D43" i="13"/>
  <c r="D35" i="13"/>
  <c r="D31" i="13"/>
  <c r="D27" i="13"/>
  <c r="D23" i="13"/>
  <c r="D19" i="13"/>
  <c r="D15" i="13"/>
  <c r="D11" i="13"/>
  <c r="D7" i="13"/>
  <c r="D117" i="13"/>
  <c r="D77" i="13"/>
  <c r="D73" i="13"/>
  <c r="D69" i="13"/>
  <c r="D65" i="13"/>
  <c r="D61" i="13"/>
  <c r="D57" i="13"/>
  <c r="D53" i="13"/>
  <c r="D49" i="13"/>
  <c r="D45" i="13"/>
  <c r="D41" i="13"/>
  <c r="D37" i="13"/>
  <c r="D33" i="13"/>
  <c r="D29" i="13"/>
  <c r="D25" i="13"/>
  <c r="D21" i="13"/>
  <c r="D17" i="13"/>
  <c r="D13" i="13"/>
  <c r="D9" i="13"/>
  <c r="D78" i="13"/>
  <c r="D74" i="13"/>
  <c r="D70" i="13"/>
  <c r="D66" i="13"/>
  <c r="D62" i="13"/>
  <c r="D58" i="13"/>
  <c r="D54" i="13"/>
  <c r="D50" i="13"/>
  <c r="D46" i="13"/>
  <c r="D42" i="13"/>
  <c r="D38" i="13"/>
  <c r="D34" i="13"/>
  <c r="D30" i="13"/>
  <c r="D26" i="13"/>
  <c r="D22" i="13"/>
  <c r="D18" i="13"/>
  <c r="D14" i="13"/>
  <c r="D10" i="13"/>
  <c r="D93" i="13"/>
  <c r="D96" i="13"/>
  <c r="D92" i="13"/>
  <c r="D88" i="13"/>
  <c r="D84" i="13"/>
  <c r="D80" i="13"/>
  <c r="D76" i="13"/>
  <c r="D72" i="13"/>
  <c r="D68" i="13"/>
  <c r="D64" i="13"/>
  <c r="D60" i="13"/>
  <c r="D56" i="13"/>
  <c r="D52" i="13"/>
  <c r="D48" i="13"/>
  <c r="D44" i="13"/>
  <c r="D40" i="13"/>
  <c r="D36" i="13"/>
  <c r="D32" i="13"/>
  <c r="D28" i="13"/>
  <c r="D24" i="13"/>
  <c r="D20" i="13"/>
  <c r="D16" i="13"/>
  <c r="D12" i="13"/>
  <c r="D8" i="13"/>
  <c r="D101" i="13"/>
  <c r="D85" i="13"/>
  <c r="D6" i="13"/>
  <c r="I8" i="10"/>
  <c r="D47" i="10" s="1"/>
  <c r="I11" i="10"/>
  <c r="G47" i="10" s="1"/>
  <c r="I15" i="10"/>
  <c r="K47" i="10" s="1"/>
  <c r="I12" i="10"/>
  <c r="H47" i="10" s="1"/>
  <c r="I7" i="10"/>
  <c r="C47" i="10" s="1"/>
  <c r="I13" i="10"/>
  <c r="I47" i="10" s="1"/>
  <c r="I9" i="10"/>
  <c r="E47" i="10" s="1"/>
  <c r="I14" i="10"/>
  <c r="J47" i="10" s="1"/>
  <c r="I10" i="10"/>
  <c r="F47" i="10" s="1"/>
  <c r="L22" i="10" l="1"/>
  <c r="J22" i="10"/>
  <c r="F22" i="10"/>
  <c r="D22" i="10"/>
  <c r="H22" i="10" l="1"/>
  <c r="C22" i="10"/>
  <c r="E22" i="10"/>
  <c r="G22" i="10"/>
  <c r="I22" i="10"/>
  <c r="K22" i="10"/>
  <c r="E8" i="8"/>
  <c r="F8" i="8" s="1"/>
  <c r="E9" i="8"/>
  <c r="F9" i="8" s="1"/>
  <c r="E10" i="8"/>
  <c r="F10" i="8" s="1"/>
  <c r="E11" i="8"/>
  <c r="F11" i="8" s="1"/>
  <c r="E12" i="8"/>
  <c r="F12" i="8" s="1"/>
  <c r="E13" i="8"/>
  <c r="F13" i="8" s="1"/>
  <c r="E14" i="8"/>
  <c r="F14" i="8" s="1"/>
  <c r="E15" i="8"/>
  <c r="F15" i="8" s="1"/>
  <c r="E16" i="8"/>
  <c r="F16" i="8" s="1"/>
  <c r="F7" i="8"/>
  <c r="D16" i="8"/>
  <c r="D15" i="8"/>
  <c r="D14" i="8"/>
  <c r="D13" i="8"/>
  <c r="D12" i="8"/>
  <c r="D11" i="8"/>
  <c r="D10" i="8"/>
  <c r="D9" i="8"/>
  <c r="D8" i="8"/>
  <c r="D7" i="8"/>
  <c r="G14" i="8" l="1"/>
  <c r="J22" i="8" s="1"/>
  <c r="G12" i="8"/>
  <c r="H22" i="8" s="1"/>
  <c r="G10" i="8"/>
  <c r="F22" i="8" s="1"/>
  <c r="G7" i="8"/>
  <c r="C22" i="8" s="1"/>
  <c r="G13" i="8"/>
  <c r="I22" i="8" s="1"/>
  <c r="G9" i="8"/>
  <c r="E22" i="8" s="1"/>
  <c r="G11" i="8"/>
  <c r="G22" i="8" s="1"/>
  <c r="G15" i="8"/>
  <c r="K22" i="8" s="1"/>
  <c r="G16" i="8"/>
  <c r="L22" i="8" s="1"/>
  <c r="G8" i="8"/>
  <c r="D22" i="8" s="1"/>
  <c r="D8" i="4" l="1"/>
  <c r="D9" i="4"/>
  <c r="D10" i="4"/>
  <c r="D11" i="4"/>
  <c r="D12" i="4"/>
  <c r="D13" i="4"/>
  <c r="D14" i="4"/>
  <c r="D15" i="4"/>
  <c r="D16" i="4"/>
  <c r="D7" i="4"/>
  <c r="G16" i="4"/>
  <c r="L22" i="4" l="1"/>
  <c r="G12" i="4"/>
  <c r="G8" i="4"/>
  <c r="G15" i="4"/>
  <c r="G11" i="4"/>
  <c r="G14" i="4"/>
  <c r="G10" i="4"/>
  <c r="G7" i="4"/>
  <c r="C22" i="4" s="1"/>
  <c r="G13" i="4"/>
  <c r="G9" i="4"/>
  <c r="D82" i="3" l="1"/>
  <c r="D8" i="3"/>
  <c r="D15" i="3"/>
  <c r="D23" i="3"/>
  <c r="D9" i="3"/>
  <c r="D13" i="3"/>
  <c r="D10" i="3"/>
  <c r="D14" i="3"/>
  <c r="D18" i="3"/>
  <c r="D7" i="3"/>
  <c r="D20" i="3"/>
  <c r="D24" i="3"/>
  <c r="D11" i="3"/>
  <c r="D19" i="3"/>
  <c r="D6" i="3"/>
  <c r="D17" i="3"/>
  <c r="D21" i="3"/>
  <c r="D12" i="3"/>
  <c r="D16" i="3"/>
  <c r="D22" i="3"/>
  <c r="D41" i="3"/>
  <c r="D57" i="3"/>
  <c r="D73" i="3"/>
  <c r="D89" i="3"/>
  <c r="D105" i="3"/>
  <c r="D121" i="3"/>
  <c r="D34" i="3"/>
  <c r="D50" i="3"/>
  <c r="D66" i="3"/>
  <c r="F22" i="4"/>
  <c r="D22" i="4"/>
  <c r="E22" i="4"/>
  <c r="J22" i="4"/>
  <c r="H22" i="4"/>
  <c r="I22" i="4"/>
  <c r="G22" i="4"/>
  <c r="K22" i="4"/>
  <c r="D37" i="3"/>
  <c r="D53" i="3"/>
  <c r="D69" i="3"/>
  <c r="D85" i="3"/>
  <c r="D101" i="3"/>
  <c r="D117" i="3"/>
  <c r="D30" i="3"/>
  <c r="D46" i="3"/>
  <c r="D62" i="3"/>
  <c r="D78" i="3"/>
  <c r="D94" i="3"/>
  <c r="D110" i="3"/>
  <c r="D25" i="3"/>
  <c r="D27" i="3"/>
  <c r="D43" i="3"/>
  <c r="D59" i="3"/>
  <c r="D75" i="3"/>
  <c r="D91" i="3"/>
  <c r="D111" i="3"/>
  <c r="D36" i="3"/>
  <c r="D52" i="3"/>
  <c r="D68" i="3"/>
  <c r="D84" i="3"/>
  <c r="D100" i="3"/>
  <c r="D116" i="3"/>
  <c r="D45" i="3"/>
  <c r="D61" i="3"/>
  <c r="D77" i="3"/>
  <c r="D93" i="3"/>
  <c r="D109" i="3"/>
  <c r="D125" i="3"/>
  <c r="D38" i="3"/>
  <c r="D54" i="3"/>
  <c r="D70" i="3"/>
  <c r="D33" i="3"/>
  <c r="D49" i="3"/>
  <c r="D65" i="3"/>
  <c r="D81" i="3"/>
  <c r="D97" i="3"/>
  <c r="D113" i="3"/>
  <c r="D86" i="3"/>
  <c r="D26" i="3"/>
  <c r="D98" i="3"/>
  <c r="D114" i="3"/>
  <c r="D103" i="3"/>
  <c r="D31" i="3"/>
  <c r="D47" i="3"/>
  <c r="D63" i="3"/>
  <c r="D79" i="3"/>
  <c r="D95" i="3"/>
  <c r="D119" i="3"/>
  <c r="D40" i="3"/>
  <c r="D56" i="3"/>
  <c r="D72" i="3"/>
  <c r="D88" i="3"/>
  <c r="D104" i="3"/>
  <c r="D120" i="3"/>
  <c r="D102" i="3"/>
  <c r="D118" i="3"/>
  <c r="D115" i="3"/>
  <c r="D35" i="3"/>
  <c r="D51" i="3"/>
  <c r="D67" i="3"/>
  <c r="D83" i="3"/>
  <c r="D99" i="3"/>
  <c r="D28" i="3"/>
  <c r="D44" i="3"/>
  <c r="D60" i="3"/>
  <c r="D76" i="3"/>
  <c r="D92" i="3"/>
  <c r="D108" i="3"/>
  <c r="D124" i="3"/>
  <c r="D42" i="3"/>
  <c r="D58" i="3"/>
  <c r="D74" i="3"/>
  <c r="D90" i="3"/>
  <c r="D106" i="3"/>
  <c r="D122" i="3"/>
  <c r="D123" i="3"/>
  <c r="D39" i="3"/>
  <c r="D55" i="3"/>
  <c r="D71" i="3"/>
  <c r="D87" i="3"/>
  <c r="D107" i="3"/>
  <c r="D32" i="3"/>
  <c r="D48" i="3"/>
  <c r="D64" i="3"/>
  <c r="D80" i="3"/>
  <c r="D96" i="3"/>
  <c r="D112" i="3"/>
  <c r="D29" i="3"/>
</calcChain>
</file>

<file path=xl/sharedStrings.xml><?xml version="1.0" encoding="utf-8"?>
<sst xmlns="http://schemas.openxmlformats.org/spreadsheetml/2006/main" count="137" uniqueCount="59">
  <si>
    <t>h</t>
  </si>
  <si>
    <t>g(h)</t>
  </si>
  <si>
    <t>N1</t>
  </si>
  <si>
    <t>S1</t>
  </si>
  <si>
    <t>N2</t>
  </si>
  <si>
    <t>N3</t>
  </si>
  <si>
    <t>S2</t>
  </si>
  <si>
    <t>S3</t>
  </si>
  <si>
    <t>N4</t>
  </si>
  <si>
    <t>N5</t>
  </si>
  <si>
    <t>S4</t>
  </si>
  <si>
    <t>S5</t>
  </si>
  <si>
    <t>g'(h)</t>
  </si>
  <si>
    <t>Atkinson transform g(h)</t>
  </si>
  <si>
    <t>lifetime health shortfall from best off group</t>
  </si>
  <si>
    <t>indirect equity weight (best off group = 1)</t>
  </si>
  <si>
    <t>Social subgroup label</t>
  </si>
  <si>
    <t>Inequality aversion, ε</t>
  </si>
  <si>
    <t>lifetime health (h)</t>
  </si>
  <si>
    <t>Health rank</t>
  </si>
  <si>
    <t>Social subgroups ranked by health adjusted life expectancy at birth, h</t>
  </si>
  <si>
    <t>Indirect equity weights implied by different levels of inequality aversion</t>
  </si>
  <si>
    <t>NB Re-set inequality aversion to zero in the yellow highlighted box above before viewing 
the below data table and the equity weight graph in the next sheet</t>
  </si>
  <si>
    <t>Kolm transform g(h)</t>
  </si>
  <si>
    <t>Indirect equity weights using the Atkinson social welfare function</t>
  </si>
  <si>
    <t>lifetime health (HALE)</t>
  </si>
  <si>
    <t>lifetime health shortfall</t>
  </si>
  <si>
    <t>weight</t>
  </si>
  <si>
    <t>Indirect equity weights using the Extended Gini social welfare function</t>
  </si>
  <si>
    <r>
      <t xml:space="preserve">Inequality aversion, </t>
    </r>
    <r>
      <rPr>
        <sz val="11"/>
        <color theme="0"/>
        <rFont val="Calibri"/>
        <family val="2"/>
      </rPr>
      <t>η</t>
    </r>
  </si>
  <si>
    <t>weight relative to the best off (S5)</t>
  </si>
  <si>
    <t>Group Label</t>
  </si>
  <si>
    <t>Group Health Rank</t>
  </si>
  <si>
    <t>Group Population Size</t>
  </si>
  <si>
    <t>Population Fraction</t>
  </si>
  <si>
    <t>Fractional Health Rank</t>
  </si>
  <si>
    <t>Indirect equity weights implied by different levels of inequality aversion: range 1 to 2</t>
  </si>
  <si>
    <t>Indirect equity weights implied by different levels of inequality aversion: range 2 to 3</t>
  </si>
  <si>
    <t>NB Re-set inequality aversion to 1 in the yellow highlighted box above before viewing 
the below data tables and the equity weight graphs in the next sheets</t>
  </si>
  <si>
    <t>indirect equity weight compared with best off group S5 (HALE of 77)</t>
  </si>
  <si>
    <t>Atkinson transformation function</t>
  </si>
  <si>
    <t>Indirect equity weights using the Kolm-Pollak social welfare function</t>
  </si>
  <si>
    <t>NB Re-set inequality aversion to 0.0001 (i.e. close to zero but not precisely zero) in the yellow highlighted box above before viewing the below data table and the equity weight graph in the next sheet</t>
  </si>
  <si>
    <t>Kolm transformation function</t>
  </si>
  <si>
    <t>Try changing the yellow highlighted 
inequality aversion parameter
(hint: try 0, 0.5, 2 and 10)</t>
  </si>
  <si>
    <t>The below graphs show health adjusted life expectancy ranging from 20 to 120, much wider range than observed in our 10 social groups (from 62 for N1 to 77 for S5).  What happens to the Atkinson equity weights for people with extremely low levels of health adjusted life expectancy at birth?  Why?</t>
  </si>
  <si>
    <t>Try changing the yellow highlighted 
inequality aversion parameter
(hint: try 0.01, 0.05, 0.1 and 0.2)</t>
  </si>
  <si>
    <t>What happens to the Kolm equity weights for people with extremely low levels of health adjusted life expectancy at birth (e.g. 20) when Kolm inequality aversion is substantial (e.g. above 0.05)?  Why?</t>
  </si>
  <si>
    <r>
      <t xml:space="preserve">Atkinson inequality aversion parameter, </t>
    </r>
    <r>
      <rPr>
        <b/>
        <sz val="14"/>
        <color theme="1"/>
        <rFont val="Symbol"/>
        <family val="1"/>
        <charset val="2"/>
      </rPr>
      <t>e</t>
    </r>
  </si>
  <si>
    <r>
      <t xml:space="preserve">Inequality aversion, </t>
    </r>
    <r>
      <rPr>
        <sz val="11"/>
        <color theme="0"/>
        <rFont val="Calibri"/>
        <family val="2"/>
      </rPr>
      <t>α</t>
    </r>
  </si>
  <si>
    <r>
      <t xml:space="preserve">Try changing the yellow highlighted Kolm inequality aversion parameter, </t>
    </r>
    <r>
      <rPr>
        <b/>
        <sz val="14"/>
        <color theme="1"/>
        <rFont val="Calibri"/>
        <family val="2"/>
      </rPr>
      <t>α</t>
    </r>
    <r>
      <rPr>
        <b/>
        <sz val="14"/>
        <color theme="1"/>
        <rFont val="Calibri"/>
        <family val="2"/>
        <scheme val="minor"/>
      </rPr>
      <t xml:space="preserve">
to see how the indirect equity weights change (hint: try values in the range 0.01 to 0.20)</t>
    </r>
  </si>
  <si>
    <r>
      <t xml:space="preserve">Try changing the yellow highlighted Atkinson inequality aversion parameter, </t>
    </r>
    <r>
      <rPr>
        <b/>
        <sz val="14"/>
        <color theme="1"/>
        <rFont val="Symbol"/>
        <family val="1"/>
        <charset val="2"/>
      </rPr>
      <t>e</t>
    </r>
    <r>
      <rPr>
        <b/>
        <sz val="14"/>
        <color theme="1"/>
        <rFont val="Calibri"/>
        <family val="2"/>
        <scheme val="minor"/>
      </rPr>
      <t xml:space="preserve">
to see how the indirect equity weights change 
(hint: try 0.5, 0.99, 2 and 10; why does 1 return a division by zero error?)</t>
    </r>
  </si>
  <si>
    <r>
      <t xml:space="preserve">Kolm inequality aversion parameter, </t>
    </r>
    <r>
      <rPr>
        <b/>
        <sz val="14"/>
        <color theme="1"/>
        <rFont val="Calibri"/>
        <family val="2"/>
      </rPr>
      <t>α</t>
    </r>
  </si>
  <si>
    <r>
      <t xml:space="preserve">See handbook Chapter 13.  This is the simple "unabbreviated" form of the Atkinson welfare function, not the more complicated "equally distributed equivalent" version.  g(h) is a concave transformation function applied to health, and inequality aversion is denoted by </t>
    </r>
    <r>
      <rPr>
        <b/>
        <sz val="11"/>
        <color theme="1"/>
        <rFont val="Symbol"/>
        <family val="1"/>
        <charset val="2"/>
      </rPr>
      <t>e</t>
    </r>
    <r>
      <rPr>
        <b/>
        <sz val="11"/>
        <color theme="1"/>
        <rFont val="Calibri"/>
        <family val="2"/>
      </rPr>
      <t xml:space="preserve"> (epsilon).</t>
    </r>
  </si>
  <si>
    <t>Training example: indirect equity weights produced by different social welfare functions</t>
  </si>
  <si>
    <r>
      <t>See handbook chapter 12.  In this notation, p is the health rank of the group expressed in fractional terms from 0 (the least healthy) to 1 (the healthiest), allowing for the varying population size of each group (so p  is the rank of the middle individual within the group, out of all individuals).  F</t>
    </r>
    <r>
      <rPr>
        <b/>
        <vertAlign val="superscript"/>
        <sz val="11"/>
        <color theme="1"/>
        <rFont val="Calibri"/>
        <family val="2"/>
        <scheme val="minor"/>
      </rPr>
      <t>-1</t>
    </r>
    <r>
      <rPr>
        <b/>
        <sz val="11"/>
        <color theme="1"/>
        <rFont val="Calibri"/>
        <family val="2"/>
        <scheme val="minor"/>
      </rPr>
      <t xml:space="preserve">(p) is the health level at that fractional rank.  </t>
    </r>
    <r>
      <rPr>
        <b/>
        <sz val="11"/>
        <color theme="1"/>
        <rFont val="Calibri"/>
        <family val="2"/>
      </rPr>
      <t>η (eta) is the inequality aversion parameter.</t>
    </r>
  </si>
  <si>
    <r>
      <t xml:space="preserve">What do you notice about the pattern of indirect equity weights when </t>
    </r>
    <r>
      <rPr>
        <b/>
        <sz val="14"/>
        <color theme="1"/>
        <rFont val="Calibri"/>
        <family val="2"/>
      </rPr>
      <t xml:space="preserve">η lies </t>
    </r>
    <r>
      <rPr>
        <b/>
        <sz val="14"/>
        <color theme="1"/>
        <rFont val="Calibri"/>
        <family val="2"/>
        <scheme val="minor"/>
      </rPr>
      <t>between 1 and 2 compared with 2 and 3.  
Why the difference?  Hint:  look up the concept of "downside positional transfer sensitivity" in handbook chapter 11.</t>
    </r>
  </si>
  <si>
    <r>
      <t xml:space="preserve">Change the yellow highlighted equity parameter, </t>
    </r>
    <r>
      <rPr>
        <b/>
        <sz val="14"/>
        <color theme="1"/>
        <rFont val="Calibri"/>
        <family val="2"/>
      </rPr>
      <t xml:space="preserve">η, 
</t>
    </r>
    <r>
      <rPr>
        <b/>
        <sz val="14"/>
        <color theme="1"/>
        <rFont val="Calibri"/>
        <family val="2"/>
        <scheme val="minor"/>
      </rPr>
      <t xml:space="preserve">to see how the indirect equity weights change 
(hint: try 1.01, 1.2, 1.5, 2.5)  </t>
    </r>
  </si>
  <si>
    <r>
      <t xml:space="preserve">See handbook chapter 13.  This is the simple "unabbreviated" form of the Kolm welfare function, not the "equally distributed equivalent" version.  The Kolm inequality aversion parameter is here denoted by </t>
    </r>
    <r>
      <rPr>
        <b/>
        <sz val="11"/>
        <color theme="1"/>
        <rFont val="Calibri"/>
        <family val="2"/>
      </rPr>
      <t>α (alpha).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</si>
</sst>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
  </numFmts>
  <fonts count="19" x14ac:knownFonts="1">
    <font>
      <sz val="11"/>
      <color theme="1"/>
      <name val="Calibri"/>
      <family val="2"/>
      <scheme val="minor"/>
    </font>
    <font>
      <b/>
      <sz val="11"/>
      <color theme="1"/>
      <name val="Calibri"/>
      <family val="2"/>
      <scheme val="minor"/>
    </font>
    <font>
      <sz val="11"/>
      <color theme="1"/>
      <name val="Arial"/>
      <family val="2"/>
    </font>
    <font>
      <sz val="10"/>
      <color rgb="FFFFFFFF"/>
      <name val="Arial"/>
      <family val="2"/>
    </font>
    <font>
      <sz val="10"/>
      <color rgb="FF000000"/>
      <name val="Arial"/>
      <family val="2"/>
    </font>
    <font>
      <sz val="12"/>
      <color theme="1"/>
      <name val="Calibri"/>
      <family val="2"/>
      <scheme val="minor"/>
    </font>
    <font>
      <sz val="11"/>
      <color theme="0"/>
      <name val="Arial"/>
      <family val="2"/>
    </font>
    <font>
      <b/>
      <sz val="11"/>
      <color rgb="FF000000"/>
      <name val="Arial"/>
      <family val="2"/>
    </font>
    <font>
      <b/>
      <sz val="14"/>
      <color theme="1"/>
      <name val="Calibri"/>
      <family val="2"/>
      <scheme val="minor"/>
    </font>
    <font>
      <b/>
      <sz val="12"/>
      <color rgb="FF000000"/>
      <name val="Arial"/>
      <family val="2"/>
    </font>
    <font>
      <b/>
      <sz val="18"/>
      <color theme="1"/>
      <name val="Calibri"/>
      <family val="2"/>
      <scheme val="minor"/>
    </font>
    <font>
      <sz val="11"/>
      <color theme="0"/>
      <name val="Calibri"/>
      <family val="2"/>
    </font>
    <font>
      <b/>
      <sz val="14"/>
      <color theme="1"/>
      <name val="Calibri"/>
      <family val="2"/>
    </font>
    <font>
      <b/>
      <vertAlign val="superscript"/>
      <sz val="11"/>
      <color theme="1"/>
      <name val="Calibri"/>
      <family val="2"/>
      <scheme val="minor"/>
    </font>
    <font>
      <b/>
      <sz val="11"/>
      <color theme="1"/>
      <name val="Calibri"/>
      <family val="2"/>
    </font>
    <font>
      <b/>
      <sz val="12"/>
      <color theme="1"/>
      <name val="Calibri"/>
      <family val="2"/>
      <scheme val="minor"/>
    </font>
    <font>
      <b/>
      <sz val="14"/>
      <color theme="1"/>
      <name val="Symbol"/>
      <family val="1"/>
      <charset val="2"/>
    </font>
    <font>
      <b/>
      <sz val="11"/>
      <color theme="1"/>
      <name val="Symbol"/>
      <family val="1"/>
      <charset val="2"/>
    </font>
    <font>
      <b/>
      <sz val="18"/>
      <color theme="1"/>
      <name val="Arial"/>
      <family val="2"/>
    </font>
  </fonts>
  <fills count="10">
    <fill>
      <patternFill patternType="none"/>
    </fill>
    <fill>
      <patternFill patternType="gray125"/>
    </fill>
    <fill>
      <patternFill patternType="solid">
        <fgColor rgb="FFFFFF00"/>
        <bgColor indexed="64"/>
      </patternFill>
    </fill>
    <fill>
      <patternFill patternType="solid">
        <fgColor rgb="FF404040"/>
        <bgColor rgb="FF000000"/>
      </patternFill>
    </fill>
    <fill>
      <patternFill patternType="solid">
        <fgColor rgb="FFF2F2F2"/>
        <bgColor rgb="FF000000"/>
      </patternFill>
    </fill>
    <fill>
      <patternFill patternType="solid">
        <fgColor theme="1" tint="0.249977111117893"/>
        <bgColor indexed="64"/>
      </patternFill>
    </fill>
    <fill>
      <patternFill patternType="solid">
        <fgColor theme="0" tint="-4.9989318521683403E-2"/>
        <bgColor indexed="64"/>
      </patternFill>
    </fill>
    <fill>
      <patternFill patternType="solid">
        <fgColor rgb="FF92D050"/>
        <bgColor indexed="64"/>
      </patternFill>
    </fill>
    <fill>
      <patternFill patternType="solid">
        <fgColor rgb="FFFFF2CC"/>
        <bgColor rgb="FF000000"/>
      </patternFill>
    </fill>
    <fill>
      <patternFill patternType="solid">
        <fgColor theme="8" tint="0.79998168889431442"/>
        <bgColor indexed="64"/>
      </patternFill>
    </fill>
  </fills>
  <borders count="10">
    <border>
      <left/>
      <right/>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top/>
      <bottom style="thin">
        <color auto="1"/>
      </bottom>
      <diagonal/>
    </border>
    <border>
      <left style="thin">
        <color auto="1"/>
      </left>
      <right/>
      <top/>
      <bottom style="thin">
        <color auto="1"/>
      </bottom>
      <diagonal/>
    </border>
    <border>
      <left style="thin">
        <color auto="1"/>
      </left>
      <right style="thin">
        <color indexed="64"/>
      </right>
      <top/>
      <bottom/>
      <diagonal/>
    </border>
    <border>
      <left/>
      <right style="thin">
        <color auto="1"/>
      </right>
      <top/>
      <bottom style="thin">
        <color auto="1"/>
      </bottom>
      <diagonal/>
    </border>
    <border>
      <left style="thin">
        <color auto="1"/>
      </left>
      <right style="thin">
        <color indexed="64"/>
      </right>
      <top/>
      <bottom style="thin">
        <color auto="1"/>
      </bottom>
      <diagonal/>
    </border>
  </borders>
  <cellStyleXfs count="2">
    <xf numFmtId="0" fontId="0" fillId="0" borderId="0"/>
    <xf numFmtId="0" fontId="5" fillId="0" borderId="0"/>
  </cellStyleXfs>
  <cellXfs count="55">
    <xf numFmtId="0" fontId="0" fillId="0" borderId="0" xfId="0"/>
    <xf numFmtId="0" fontId="2" fillId="0" borderId="0" xfId="0" applyFont="1" applyFill="1" applyBorder="1"/>
    <xf numFmtId="0" fontId="3" fillId="3" borderId="1" xfId="0" applyFont="1" applyFill="1" applyBorder="1" applyAlignment="1">
      <alignment horizontal="center"/>
    </xf>
    <xf numFmtId="3" fontId="4" fillId="4" borderId="0" xfId="0" applyNumberFormat="1" applyFont="1" applyFill="1" applyBorder="1" applyAlignment="1">
      <alignment horizontal="center"/>
    </xf>
    <xf numFmtId="3" fontId="4" fillId="4" borderId="5" xfId="0" applyNumberFormat="1" applyFont="1" applyFill="1" applyBorder="1" applyAlignment="1">
      <alignment horizontal="center"/>
    </xf>
    <xf numFmtId="0" fontId="0" fillId="2" borderId="0" xfId="0" applyFill="1"/>
    <xf numFmtId="2" fontId="0" fillId="0" borderId="0" xfId="0" applyNumberFormat="1"/>
    <xf numFmtId="164" fontId="0" fillId="0" borderId="0" xfId="0" applyNumberFormat="1"/>
    <xf numFmtId="0" fontId="3" fillId="3" borderId="0" xfId="0" applyFont="1" applyFill="1" applyBorder="1" applyAlignment="1">
      <alignment horizontal="center"/>
    </xf>
    <xf numFmtId="2" fontId="3" fillId="3" borderId="0" xfId="0" applyNumberFormat="1" applyFont="1" applyFill="1" applyBorder="1" applyAlignment="1">
      <alignment horizontal="center" wrapText="1"/>
    </xf>
    <xf numFmtId="0" fontId="3" fillId="3" borderId="0" xfId="0" applyFont="1" applyFill="1" applyBorder="1" applyAlignment="1">
      <alignment horizontal="center" wrapText="1"/>
    </xf>
    <xf numFmtId="0" fontId="3" fillId="3" borderId="3" xfId="0" applyFont="1" applyFill="1" applyBorder="1" applyAlignment="1">
      <alignment horizontal="center" wrapText="1"/>
    </xf>
    <xf numFmtId="0" fontId="0" fillId="0" borderId="0" xfId="0" applyAlignment="1">
      <alignment wrapText="1"/>
    </xf>
    <xf numFmtId="0" fontId="3" fillId="3" borderId="2" xfId="0" applyFont="1" applyFill="1" applyBorder="1" applyAlignment="1">
      <alignment horizontal="center" wrapText="1"/>
    </xf>
    <xf numFmtId="0" fontId="6" fillId="5" borderId="2" xfId="1" applyFont="1" applyFill="1" applyBorder="1" applyAlignment="1">
      <alignment horizontal="center" vertical="center" wrapText="1"/>
    </xf>
    <xf numFmtId="0" fontId="0" fillId="6" borderId="4" xfId="0" applyFill="1" applyBorder="1"/>
    <xf numFmtId="0" fontId="0" fillId="6" borderId="6" xfId="0" applyFill="1" applyBorder="1"/>
    <xf numFmtId="0" fontId="7" fillId="0" borderId="0" xfId="0" applyFont="1" applyFill="1" applyBorder="1"/>
    <xf numFmtId="0" fontId="1" fillId="0" borderId="0" xfId="0" applyFont="1"/>
    <xf numFmtId="4" fontId="4" fillId="4" borderId="0" xfId="0" applyNumberFormat="1" applyFont="1" applyFill="1" applyBorder="1" applyAlignment="1">
      <alignment horizontal="center"/>
    </xf>
    <xf numFmtId="4" fontId="4" fillId="4" borderId="5" xfId="0" applyNumberFormat="1" applyFont="1" applyFill="1" applyBorder="1" applyAlignment="1">
      <alignment horizontal="center"/>
    </xf>
    <xf numFmtId="0" fontId="1" fillId="2" borderId="0" xfId="0" applyFont="1" applyFill="1" applyAlignment="1">
      <alignment horizontal="center" vertical="center"/>
    </xf>
    <xf numFmtId="2" fontId="0" fillId="7" borderId="0" xfId="0" applyNumberFormat="1" applyFill="1"/>
    <xf numFmtId="11" fontId="4" fillId="4" borderId="0" xfId="0" applyNumberFormat="1" applyFont="1" applyFill="1" applyBorder="1" applyAlignment="1">
      <alignment horizontal="center"/>
    </xf>
    <xf numFmtId="0" fontId="8" fillId="0" borderId="0" xfId="0" applyFont="1" applyAlignment="1">
      <alignment horizontal="center" wrapText="1"/>
    </xf>
    <xf numFmtId="164" fontId="1" fillId="0" borderId="0" xfId="0" applyNumberFormat="1" applyFont="1"/>
    <xf numFmtId="0" fontId="8" fillId="0" borderId="0" xfId="0" applyFont="1" applyAlignment="1">
      <alignment horizontal="center" wrapText="1"/>
    </xf>
    <xf numFmtId="0" fontId="10" fillId="0" borderId="0" xfId="0" applyFont="1" applyAlignment="1">
      <alignment horizontal="center" vertical="center"/>
    </xf>
    <xf numFmtId="0" fontId="1" fillId="0" borderId="0" xfId="0" applyFont="1" applyAlignment="1">
      <alignment horizontal="center" vertical="center" wrapText="1"/>
    </xf>
    <xf numFmtId="0" fontId="3" fillId="3" borderId="2" xfId="0" applyFont="1" applyFill="1" applyBorder="1" applyAlignment="1">
      <alignment horizontal="center"/>
    </xf>
    <xf numFmtId="0" fontId="3" fillId="3" borderId="1" xfId="0" applyFont="1" applyFill="1" applyBorder="1" applyAlignment="1">
      <alignment horizontal="center" vertical="center" wrapText="1"/>
    </xf>
    <xf numFmtId="0" fontId="3" fillId="3" borderId="1" xfId="0" applyFont="1" applyFill="1" applyBorder="1" applyAlignment="1">
      <alignment wrapText="1"/>
    </xf>
    <xf numFmtId="0" fontId="3" fillId="3" borderId="0" xfId="0" applyFont="1" applyFill="1" applyAlignment="1">
      <alignment horizontal="center" wrapText="1"/>
    </xf>
    <xf numFmtId="3" fontId="4" fillId="4" borderId="0" xfId="0" applyNumberFormat="1" applyFont="1" applyFill="1" applyAlignment="1">
      <alignment horizontal="center"/>
    </xf>
    <xf numFmtId="0" fontId="4" fillId="4" borderId="4" xfId="0" applyFont="1" applyFill="1" applyBorder="1" applyAlignment="1">
      <alignment horizontal="center"/>
    </xf>
    <xf numFmtId="165" fontId="4" fillId="4" borderId="0" xfId="0" applyNumberFormat="1" applyFont="1" applyFill="1" applyAlignment="1">
      <alignment horizontal="center"/>
    </xf>
    <xf numFmtId="166" fontId="4" fillId="4" borderId="0" xfId="0" applyNumberFormat="1" applyFont="1" applyFill="1" applyAlignment="1">
      <alignment horizontal="center"/>
    </xf>
    <xf numFmtId="164" fontId="4" fillId="8" borderId="7" xfId="0" applyNumberFormat="1" applyFont="1" applyFill="1" applyBorder="1" applyAlignment="1">
      <alignment horizontal="center"/>
    </xf>
    <xf numFmtId="164" fontId="4" fillId="8" borderId="0" xfId="0" applyNumberFormat="1" applyFont="1" applyFill="1" applyAlignment="1">
      <alignment horizontal="center"/>
    </xf>
    <xf numFmtId="0" fontId="4" fillId="4" borderId="6" xfId="0" applyFont="1" applyFill="1" applyBorder="1" applyAlignment="1">
      <alignment horizontal="center"/>
    </xf>
    <xf numFmtId="165" fontId="4" fillId="4" borderId="5" xfId="0" applyNumberFormat="1" applyFont="1" applyFill="1" applyBorder="1" applyAlignment="1">
      <alignment horizontal="center"/>
    </xf>
    <xf numFmtId="166" fontId="4" fillId="4" borderId="8" xfId="0" applyNumberFormat="1" applyFont="1" applyFill="1" applyBorder="1" applyAlignment="1">
      <alignment horizontal="center"/>
    </xf>
    <xf numFmtId="164" fontId="4" fillId="8" borderId="9" xfId="0" applyNumberFormat="1" applyFont="1" applyFill="1" applyBorder="1" applyAlignment="1">
      <alignment horizontal="center"/>
    </xf>
    <xf numFmtId="0" fontId="3" fillId="3" borderId="1" xfId="0" applyFont="1" applyFill="1" applyBorder="1" applyAlignment="1">
      <alignment horizontal="center" wrapText="1"/>
    </xf>
    <xf numFmtId="0" fontId="8" fillId="0" borderId="0" xfId="0" applyFont="1"/>
    <xf numFmtId="0" fontId="8" fillId="0" borderId="0" xfId="0" applyFont="1" applyAlignment="1">
      <alignment wrapText="1"/>
    </xf>
    <xf numFmtId="0" fontId="15" fillId="2" borderId="0" xfId="0" applyFont="1" applyFill="1" applyAlignment="1">
      <alignment horizontal="center" vertical="center"/>
    </xf>
    <xf numFmtId="0" fontId="8" fillId="0" borderId="0" xfId="0" applyFont="1" applyAlignment="1">
      <alignment horizontal="center" vertical="center" wrapText="1"/>
    </xf>
    <xf numFmtId="0" fontId="8" fillId="0" borderId="0" xfId="0" applyFont="1" applyAlignment="1">
      <alignment horizontal="center" wrapText="1"/>
    </xf>
    <xf numFmtId="3" fontId="9" fillId="4" borderId="5" xfId="0" applyNumberFormat="1" applyFont="1" applyFill="1" applyBorder="1" applyAlignment="1">
      <alignment horizontal="center"/>
    </xf>
    <xf numFmtId="0" fontId="10" fillId="0" borderId="0" xfId="0" applyFont="1" applyAlignment="1">
      <alignment horizontal="center" vertical="center" wrapText="1"/>
    </xf>
    <xf numFmtId="0" fontId="1" fillId="0" borderId="0" xfId="0" applyFont="1" applyAlignment="1">
      <alignment horizontal="center" vertical="center" wrapText="1"/>
    </xf>
    <xf numFmtId="0" fontId="18" fillId="0" borderId="0" xfId="0" applyFont="1"/>
    <xf numFmtId="0" fontId="8" fillId="9" borderId="0" xfId="0" applyFont="1" applyFill="1" applyAlignment="1">
      <alignment horizontal="center" vertical="center" wrapText="1"/>
    </xf>
    <xf numFmtId="0" fontId="8" fillId="9" borderId="0" xfId="0" applyFont="1" applyFill="1" applyAlignment="1">
      <alignment horizontal="center" wrapText="1"/>
    </xf>
  </cellXfs>
  <cellStyles count="2">
    <cellStyle name="Normal" xfId="0" builtinId="0"/>
    <cellStyle name="Normal 4" xfId="1" xr:uid="{F78A268B-99ED-471B-8E7F-9A494D54DE9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sharedStrings" Target="sharedStrings.xml"/><Relationship Id="rId3" Type="http://schemas.openxmlformats.org/officeDocument/2006/relationships/chartsheet" Target="chartsheets/sheet1.xml"/><Relationship Id="rId7" Type="http://schemas.openxmlformats.org/officeDocument/2006/relationships/worksheet" Target="worksheets/sheet5.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theme" Target="theme/theme1.xml"/><Relationship Id="rId5" Type="http://schemas.openxmlformats.org/officeDocument/2006/relationships/worksheet" Target="worksheets/sheet4.xml"/><Relationship Id="rId10" Type="http://schemas.openxmlformats.org/officeDocument/2006/relationships/chartsheet" Target="chartsheets/sheet4.xml"/><Relationship Id="rId4" Type="http://schemas.openxmlformats.org/officeDocument/2006/relationships/worksheet" Target="worksheets/sheet3.xml"/><Relationship Id="rId9" Type="http://schemas.openxmlformats.org/officeDocument/2006/relationships/chartsheet" Target="chartsheets/sheet3.xml"/><Relationship Id="rId14" Type="http://schemas.openxmlformats.org/officeDocument/2006/relationships/calcChain" Target="calcChain.xml"/></Relationships>
</file>

<file path=xl/charts/_rels/chart1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1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8.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solidFill>
                <a:latin typeface="Arial" panose="020B0604020202020204" pitchFamily="34" charset="0"/>
                <a:ea typeface="+mn-ea"/>
                <a:cs typeface="Arial" panose="020B0604020202020204" pitchFamily="34" charset="0"/>
              </a:defRPr>
            </a:pPr>
            <a:r>
              <a:rPr lang="en-US" sz="1200" b="1">
                <a:solidFill>
                  <a:schemeClr val="tx1"/>
                </a:solidFill>
                <a:latin typeface="Arial" panose="020B0604020202020204" pitchFamily="34" charset="0"/>
                <a:cs typeface="Arial" panose="020B0604020202020204" pitchFamily="34" charset="0"/>
              </a:rPr>
              <a:t>Indirect equity</a:t>
            </a:r>
            <a:r>
              <a:rPr lang="en-US" sz="1200" b="1" baseline="0">
                <a:solidFill>
                  <a:schemeClr val="tx1"/>
                </a:solidFill>
                <a:latin typeface="Arial" panose="020B0604020202020204" pitchFamily="34" charset="0"/>
                <a:cs typeface="Arial" panose="020B0604020202020204" pitchFamily="34" charset="0"/>
              </a:rPr>
              <a:t> weight and </a:t>
            </a:r>
            <a:br>
              <a:rPr lang="en-US" sz="1200" b="1" baseline="0">
                <a:solidFill>
                  <a:schemeClr val="tx1"/>
                </a:solidFill>
                <a:latin typeface="Arial" panose="020B0604020202020204" pitchFamily="34" charset="0"/>
                <a:cs typeface="Arial" panose="020B0604020202020204" pitchFamily="34" charset="0"/>
              </a:rPr>
            </a:br>
            <a:r>
              <a:rPr lang="en-US" sz="1200" b="1" baseline="0">
                <a:solidFill>
                  <a:schemeClr val="tx1"/>
                </a:solidFill>
                <a:latin typeface="Arial" panose="020B0604020202020204" pitchFamily="34" charset="0"/>
                <a:cs typeface="Arial" panose="020B0604020202020204" pitchFamily="34" charset="0"/>
              </a:rPr>
              <a:t>l</a:t>
            </a:r>
            <a:r>
              <a:rPr lang="en-US" sz="1200" b="1">
                <a:solidFill>
                  <a:schemeClr val="tx1"/>
                </a:solidFill>
                <a:latin typeface="Arial" panose="020B0604020202020204" pitchFamily="34" charset="0"/>
                <a:cs typeface="Arial" panose="020B0604020202020204" pitchFamily="34" charset="0"/>
              </a:rPr>
              <a:t>ifetime</a:t>
            </a:r>
            <a:r>
              <a:rPr lang="en-US" sz="1200" b="1" baseline="0">
                <a:solidFill>
                  <a:schemeClr val="tx1"/>
                </a:solidFill>
                <a:latin typeface="Arial" panose="020B0604020202020204" pitchFamily="34" charset="0"/>
                <a:cs typeface="Arial" panose="020B0604020202020204" pitchFamily="34" charset="0"/>
              </a:rPr>
              <a:t> health shortfall</a:t>
            </a:r>
            <a:endParaRPr lang="en-US" sz="1200" b="1">
              <a:solidFill>
                <a:schemeClr val="tx1"/>
              </a:solidFill>
              <a:latin typeface="Arial" panose="020B0604020202020204" pitchFamily="34" charset="0"/>
              <a:cs typeface="Arial" panose="020B0604020202020204" pitchFamily="34" charset="0"/>
            </a:endParaRPr>
          </a:p>
        </c:rich>
      </c:tx>
      <c:overlay val="0"/>
      <c:spPr>
        <a:noFill/>
        <a:ln>
          <a:noFill/>
        </a:ln>
        <a:effectLst/>
      </c:spPr>
    </c:title>
    <c:autoTitleDeleted val="0"/>
    <c:plotArea>
      <c:layout/>
      <c:barChart>
        <c:barDir val="col"/>
        <c:grouping val="clustered"/>
        <c:varyColors val="0"/>
        <c:ser>
          <c:idx val="0"/>
          <c:order val="0"/>
          <c:tx>
            <c:strRef>
              <c:f>'Atkinson calculations'!$D$6</c:f>
              <c:strCache>
                <c:ptCount val="1"/>
                <c:pt idx="0">
                  <c:v>lifetime health shortfall from best off group</c:v>
                </c:pt>
              </c:strCache>
            </c:strRef>
          </c:tx>
          <c:invertIfNegative val="0"/>
          <c:cat>
            <c:strRef>
              <c:f>'Atkinson calculations'!$B$7:$B$16</c:f>
              <c:strCache>
                <c:ptCount val="10"/>
                <c:pt idx="0">
                  <c:v>N1</c:v>
                </c:pt>
                <c:pt idx="1">
                  <c:v>S1</c:v>
                </c:pt>
                <c:pt idx="2">
                  <c:v>N2</c:v>
                </c:pt>
                <c:pt idx="3">
                  <c:v>N3</c:v>
                </c:pt>
                <c:pt idx="4">
                  <c:v>S2</c:v>
                </c:pt>
                <c:pt idx="5">
                  <c:v>S3</c:v>
                </c:pt>
                <c:pt idx="6">
                  <c:v>N4</c:v>
                </c:pt>
                <c:pt idx="7">
                  <c:v>N5</c:v>
                </c:pt>
                <c:pt idx="8">
                  <c:v>S4</c:v>
                </c:pt>
                <c:pt idx="9">
                  <c:v>S5</c:v>
                </c:pt>
              </c:strCache>
            </c:strRef>
          </c:cat>
          <c:val>
            <c:numRef>
              <c:f>'Atkinson calculations'!$D$7:$D$16</c:f>
              <c:numCache>
                <c:formatCode>#,##0.00</c:formatCode>
                <c:ptCount val="10"/>
                <c:pt idx="0">
                  <c:v>15.397930100932953</c:v>
                </c:pt>
                <c:pt idx="1">
                  <c:v>11.369689017461099</c:v>
                </c:pt>
                <c:pt idx="2">
                  <c:v>10.506191372659046</c:v>
                </c:pt>
                <c:pt idx="3">
                  <c:v>8.3481077440939657</c:v>
                </c:pt>
                <c:pt idx="4">
                  <c:v>6.9782156988359674</c:v>
                </c:pt>
                <c:pt idx="5">
                  <c:v>5.1095996416287903</c:v>
                </c:pt>
                <c:pt idx="6">
                  <c:v>4.674928880103451</c:v>
                </c:pt>
                <c:pt idx="7">
                  <c:v>2.7619878482566236</c:v>
                </c:pt>
                <c:pt idx="8">
                  <c:v>1.7252844938020644</c:v>
                </c:pt>
                <c:pt idx="9">
                  <c:v>0</c:v>
                </c:pt>
              </c:numCache>
            </c:numRef>
          </c:val>
          <c:extLst>
            <c:ext xmlns:c16="http://schemas.microsoft.com/office/drawing/2014/chart" uri="{C3380CC4-5D6E-409C-BE32-E72D297353CC}">
              <c16:uniqueId val="{00000002-9EEB-4A68-B1D5-6A9CDFCC5E02}"/>
            </c:ext>
          </c:extLst>
        </c:ser>
        <c:dLbls>
          <c:showLegendKey val="0"/>
          <c:showVal val="0"/>
          <c:showCatName val="0"/>
          <c:showSerName val="0"/>
          <c:showPercent val="0"/>
          <c:showBubbleSize val="0"/>
        </c:dLbls>
        <c:gapWidth val="150"/>
        <c:axId val="541972072"/>
        <c:axId val="541970760"/>
      </c:barChart>
      <c:lineChart>
        <c:grouping val="standard"/>
        <c:varyColors val="0"/>
        <c:ser>
          <c:idx val="1"/>
          <c:order val="1"/>
          <c:tx>
            <c:strRef>
              <c:f>'Atkinson calculations'!$G$6</c:f>
              <c:strCache>
                <c:ptCount val="1"/>
                <c:pt idx="0">
                  <c:v>indirect equity weight (best off group = 1)</c:v>
                </c:pt>
              </c:strCache>
            </c:strRef>
          </c:tx>
          <c:marker>
            <c:symbol val="square"/>
            <c:size val="5"/>
          </c:marker>
          <c:cat>
            <c:strRef>
              <c:f>'Atkinson calculations'!$B$7:$B$16</c:f>
              <c:strCache>
                <c:ptCount val="10"/>
                <c:pt idx="0">
                  <c:v>N1</c:v>
                </c:pt>
                <c:pt idx="1">
                  <c:v>S1</c:v>
                </c:pt>
                <c:pt idx="2">
                  <c:v>N2</c:v>
                </c:pt>
                <c:pt idx="3">
                  <c:v>N3</c:v>
                </c:pt>
                <c:pt idx="4">
                  <c:v>S2</c:v>
                </c:pt>
                <c:pt idx="5">
                  <c:v>S3</c:v>
                </c:pt>
                <c:pt idx="6">
                  <c:v>N4</c:v>
                </c:pt>
                <c:pt idx="7">
                  <c:v>N5</c:v>
                </c:pt>
                <c:pt idx="8">
                  <c:v>S4</c:v>
                </c:pt>
                <c:pt idx="9">
                  <c:v>S5</c:v>
                </c:pt>
              </c:strCache>
            </c:strRef>
          </c:cat>
          <c:val>
            <c:numRef>
              <c:f>'Atkinson calculations'!$G$7:$G$16</c:f>
              <c:numCache>
                <c:formatCode>0.00</c:formatCode>
                <c:ptCount val="10"/>
                <c:pt idx="0">
                  <c:v>1</c:v>
                </c:pt>
                <c:pt idx="1">
                  <c:v>1</c:v>
                </c:pt>
                <c:pt idx="2">
                  <c:v>1</c:v>
                </c:pt>
                <c:pt idx="3">
                  <c:v>1</c:v>
                </c:pt>
                <c:pt idx="4">
                  <c:v>1</c:v>
                </c:pt>
                <c:pt idx="5">
                  <c:v>1</c:v>
                </c:pt>
                <c:pt idx="6">
                  <c:v>1</c:v>
                </c:pt>
                <c:pt idx="7">
                  <c:v>1</c:v>
                </c:pt>
                <c:pt idx="8">
                  <c:v>1</c:v>
                </c:pt>
                <c:pt idx="9">
                  <c:v>1</c:v>
                </c:pt>
              </c:numCache>
            </c:numRef>
          </c:val>
          <c:smooth val="0"/>
          <c:extLst>
            <c:ext xmlns:c16="http://schemas.microsoft.com/office/drawing/2014/chart" uri="{C3380CC4-5D6E-409C-BE32-E72D297353CC}">
              <c16:uniqueId val="{00000003-9EEB-4A68-B1D5-6A9CDFCC5E02}"/>
            </c:ext>
          </c:extLst>
        </c:ser>
        <c:dLbls>
          <c:showLegendKey val="0"/>
          <c:showVal val="0"/>
          <c:showCatName val="0"/>
          <c:showSerName val="0"/>
          <c:showPercent val="0"/>
          <c:showBubbleSize val="0"/>
        </c:dLbls>
        <c:marker val="1"/>
        <c:smooth val="0"/>
        <c:axId val="664970656"/>
        <c:axId val="664968032"/>
      </c:lineChart>
      <c:valAx>
        <c:axId val="541970760"/>
        <c:scaling>
          <c:orientation val="minMax"/>
        </c:scaling>
        <c:delete val="0"/>
        <c:axPos val="r"/>
        <c:numFmt formatCode="0.0" sourceLinked="0"/>
        <c:majorTickMark val="out"/>
        <c:minorTickMark val="none"/>
        <c:tickLblPos val="nextTo"/>
        <c:crossAx val="541972072"/>
        <c:crosses val="max"/>
        <c:crossBetween val="between"/>
      </c:valAx>
      <c:catAx>
        <c:axId val="541972072"/>
        <c:scaling>
          <c:orientation val="minMax"/>
        </c:scaling>
        <c:delete val="0"/>
        <c:axPos val="b"/>
        <c:numFmt formatCode="General" sourceLinked="1"/>
        <c:majorTickMark val="out"/>
        <c:minorTickMark val="none"/>
        <c:tickLblPos val="nextTo"/>
        <c:crossAx val="541970760"/>
        <c:crosses val="autoZero"/>
        <c:auto val="1"/>
        <c:lblAlgn val="ctr"/>
        <c:lblOffset val="100"/>
        <c:noMultiLvlLbl val="0"/>
      </c:catAx>
      <c:valAx>
        <c:axId val="664968032"/>
        <c:scaling>
          <c:orientation val="minMax"/>
        </c:scaling>
        <c:delete val="0"/>
        <c:axPos val="l"/>
        <c:numFmt formatCode="0.00" sourceLinked="1"/>
        <c:majorTickMark val="out"/>
        <c:minorTickMark val="none"/>
        <c:tickLblPos val="nextTo"/>
        <c:crossAx val="664970656"/>
        <c:crosses val="autoZero"/>
        <c:crossBetween val="between"/>
      </c:valAx>
      <c:catAx>
        <c:axId val="664970656"/>
        <c:scaling>
          <c:orientation val="minMax"/>
        </c:scaling>
        <c:delete val="1"/>
        <c:axPos val="b"/>
        <c:numFmt formatCode="General" sourceLinked="1"/>
        <c:majorTickMark val="out"/>
        <c:minorTickMark val="none"/>
        <c:tickLblPos val="nextTo"/>
        <c:crossAx val="664968032"/>
        <c:crosses val="autoZero"/>
        <c:auto val="1"/>
        <c:lblAlgn val="ctr"/>
        <c:lblOffset val="100"/>
        <c:noMultiLvlLbl val="0"/>
      </c:catAx>
      <c:spPr>
        <a:noFill/>
        <a:ln>
          <a:noFill/>
        </a:ln>
        <a:effectLst/>
      </c:spPr>
    </c:plotArea>
    <c:legend>
      <c:legendPos val="b"/>
      <c:overlay val="0"/>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H"/>
              <a:t>Indirect equity weight:</a:t>
            </a:r>
            <a:r>
              <a:rPr lang="fr-CH" baseline="0"/>
              <a:t> m</a:t>
            </a:r>
            <a:r>
              <a:rPr lang="fr-CH"/>
              <a:t>arginal social value of a HALY compared</a:t>
            </a:r>
            <a:r>
              <a:rPr lang="fr-CH" baseline="0"/>
              <a:t> with the best off social group S5 (HALE of 77)</a:t>
            </a:r>
            <a:endParaRPr lang="fr-CH"/>
          </a:p>
        </c:rich>
      </c:tx>
      <c:overlay val="0"/>
      <c:spPr>
        <a:noFill/>
        <a:ln>
          <a:noFill/>
        </a:ln>
        <a:effectLst/>
      </c:spPr>
    </c:title>
    <c:autoTitleDeleted val="0"/>
    <c:plotArea>
      <c:layout/>
      <c:scatterChart>
        <c:scatterStyle val="smoothMarker"/>
        <c:varyColors val="0"/>
        <c:ser>
          <c:idx val="0"/>
          <c:order val="0"/>
          <c:tx>
            <c:strRef>
              <c:f>'Kolm transform graph'!$D$5</c:f>
              <c:strCache>
                <c:ptCount val="1"/>
                <c:pt idx="0">
                  <c:v>indirect equity weight compared with best off group S5 (HALE of 77)</c:v>
                </c:pt>
              </c:strCache>
            </c:strRef>
          </c:tx>
          <c:marker>
            <c:symbol val="none"/>
          </c:marker>
          <c:xVal>
            <c:numRef>
              <c:f>'Kolm transform graph'!$A$25:$A$125</c:f>
              <c:numCache>
                <c:formatCode>General</c:formatCode>
                <c:ptCount val="101"/>
                <c:pt idx="0">
                  <c:v>20</c:v>
                </c:pt>
                <c:pt idx="1">
                  <c:v>21</c:v>
                </c:pt>
                <c:pt idx="2">
                  <c:v>22</c:v>
                </c:pt>
                <c:pt idx="3">
                  <c:v>23</c:v>
                </c:pt>
                <c:pt idx="4">
                  <c:v>24</c:v>
                </c:pt>
                <c:pt idx="5">
                  <c:v>25</c:v>
                </c:pt>
                <c:pt idx="6">
                  <c:v>26</c:v>
                </c:pt>
                <c:pt idx="7">
                  <c:v>27</c:v>
                </c:pt>
                <c:pt idx="8">
                  <c:v>28</c:v>
                </c:pt>
                <c:pt idx="9">
                  <c:v>29</c:v>
                </c:pt>
                <c:pt idx="10">
                  <c:v>30</c:v>
                </c:pt>
                <c:pt idx="11">
                  <c:v>31</c:v>
                </c:pt>
                <c:pt idx="12">
                  <c:v>32</c:v>
                </c:pt>
                <c:pt idx="13">
                  <c:v>33</c:v>
                </c:pt>
                <c:pt idx="14">
                  <c:v>34</c:v>
                </c:pt>
                <c:pt idx="15">
                  <c:v>35</c:v>
                </c:pt>
                <c:pt idx="16">
                  <c:v>36</c:v>
                </c:pt>
                <c:pt idx="17">
                  <c:v>37</c:v>
                </c:pt>
                <c:pt idx="18">
                  <c:v>38</c:v>
                </c:pt>
                <c:pt idx="19">
                  <c:v>39</c:v>
                </c:pt>
                <c:pt idx="20">
                  <c:v>40</c:v>
                </c:pt>
                <c:pt idx="21">
                  <c:v>41</c:v>
                </c:pt>
                <c:pt idx="22">
                  <c:v>42</c:v>
                </c:pt>
                <c:pt idx="23">
                  <c:v>43</c:v>
                </c:pt>
                <c:pt idx="24">
                  <c:v>44</c:v>
                </c:pt>
                <c:pt idx="25">
                  <c:v>45</c:v>
                </c:pt>
                <c:pt idx="26">
                  <c:v>46</c:v>
                </c:pt>
                <c:pt idx="27">
                  <c:v>47</c:v>
                </c:pt>
                <c:pt idx="28">
                  <c:v>48</c:v>
                </c:pt>
                <c:pt idx="29">
                  <c:v>49</c:v>
                </c:pt>
                <c:pt idx="30">
                  <c:v>50</c:v>
                </c:pt>
                <c:pt idx="31">
                  <c:v>51</c:v>
                </c:pt>
                <c:pt idx="32">
                  <c:v>52</c:v>
                </c:pt>
                <c:pt idx="33">
                  <c:v>53</c:v>
                </c:pt>
                <c:pt idx="34">
                  <c:v>54</c:v>
                </c:pt>
                <c:pt idx="35">
                  <c:v>55</c:v>
                </c:pt>
                <c:pt idx="36">
                  <c:v>56</c:v>
                </c:pt>
                <c:pt idx="37">
                  <c:v>57</c:v>
                </c:pt>
                <c:pt idx="38">
                  <c:v>58</c:v>
                </c:pt>
                <c:pt idx="39">
                  <c:v>59</c:v>
                </c:pt>
                <c:pt idx="40">
                  <c:v>60</c:v>
                </c:pt>
                <c:pt idx="41">
                  <c:v>61</c:v>
                </c:pt>
                <c:pt idx="42">
                  <c:v>62</c:v>
                </c:pt>
                <c:pt idx="43">
                  <c:v>63</c:v>
                </c:pt>
                <c:pt idx="44">
                  <c:v>64</c:v>
                </c:pt>
                <c:pt idx="45">
                  <c:v>65</c:v>
                </c:pt>
                <c:pt idx="46">
                  <c:v>66</c:v>
                </c:pt>
                <c:pt idx="47">
                  <c:v>67</c:v>
                </c:pt>
                <c:pt idx="48">
                  <c:v>68</c:v>
                </c:pt>
                <c:pt idx="49">
                  <c:v>69</c:v>
                </c:pt>
                <c:pt idx="50">
                  <c:v>70</c:v>
                </c:pt>
                <c:pt idx="51">
                  <c:v>71</c:v>
                </c:pt>
                <c:pt idx="52">
                  <c:v>72</c:v>
                </c:pt>
                <c:pt idx="53">
                  <c:v>73</c:v>
                </c:pt>
                <c:pt idx="54">
                  <c:v>74</c:v>
                </c:pt>
                <c:pt idx="55">
                  <c:v>75</c:v>
                </c:pt>
                <c:pt idx="56">
                  <c:v>76</c:v>
                </c:pt>
                <c:pt idx="57">
                  <c:v>77</c:v>
                </c:pt>
                <c:pt idx="58">
                  <c:v>78</c:v>
                </c:pt>
                <c:pt idx="59">
                  <c:v>79</c:v>
                </c:pt>
                <c:pt idx="60">
                  <c:v>80</c:v>
                </c:pt>
                <c:pt idx="61">
                  <c:v>81</c:v>
                </c:pt>
                <c:pt idx="62">
                  <c:v>82</c:v>
                </c:pt>
                <c:pt idx="63">
                  <c:v>83</c:v>
                </c:pt>
                <c:pt idx="64">
                  <c:v>84</c:v>
                </c:pt>
                <c:pt idx="65">
                  <c:v>85</c:v>
                </c:pt>
                <c:pt idx="66">
                  <c:v>86</c:v>
                </c:pt>
                <c:pt idx="67">
                  <c:v>87</c:v>
                </c:pt>
                <c:pt idx="68">
                  <c:v>88</c:v>
                </c:pt>
                <c:pt idx="69">
                  <c:v>89</c:v>
                </c:pt>
                <c:pt idx="70">
                  <c:v>90</c:v>
                </c:pt>
                <c:pt idx="71">
                  <c:v>91</c:v>
                </c:pt>
                <c:pt idx="72">
                  <c:v>92</c:v>
                </c:pt>
                <c:pt idx="73">
                  <c:v>93</c:v>
                </c:pt>
                <c:pt idx="74">
                  <c:v>94</c:v>
                </c:pt>
                <c:pt idx="75">
                  <c:v>95</c:v>
                </c:pt>
                <c:pt idx="76">
                  <c:v>96</c:v>
                </c:pt>
                <c:pt idx="77">
                  <c:v>97</c:v>
                </c:pt>
                <c:pt idx="78">
                  <c:v>98</c:v>
                </c:pt>
                <c:pt idx="79">
                  <c:v>99</c:v>
                </c:pt>
                <c:pt idx="80">
                  <c:v>100</c:v>
                </c:pt>
                <c:pt idx="81">
                  <c:v>101</c:v>
                </c:pt>
                <c:pt idx="82">
                  <c:v>102</c:v>
                </c:pt>
                <c:pt idx="83">
                  <c:v>103</c:v>
                </c:pt>
                <c:pt idx="84">
                  <c:v>104</c:v>
                </c:pt>
                <c:pt idx="85">
                  <c:v>105</c:v>
                </c:pt>
                <c:pt idx="86">
                  <c:v>106</c:v>
                </c:pt>
                <c:pt idx="87">
                  <c:v>107</c:v>
                </c:pt>
                <c:pt idx="88">
                  <c:v>108</c:v>
                </c:pt>
                <c:pt idx="89">
                  <c:v>109</c:v>
                </c:pt>
                <c:pt idx="90">
                  <c:v>110</c:v>
                </c:pt>
                <c:pt idx="91">
                  <c:v>111</c:v>
                </c:pt>
                <c:pt idx="92">
                  <c:v>112</c:v>
                </c:pt>
                <c:pt idx="93">
                  <c:v>113</c:v>
                </c:pt>
                <c:pt idx="94">
                  <c:v>114</c:v>
                </c:pt>
                <c:pt idx="95">
                  <c:v>115</c:v>
                </c:pt>
                <c:pt idx="96">
                  <c:v>116</c:v>
                </c:pt>
                <c:pt idx="97">
                  <c:v>117</c:v>
                </c:pt>
                <c:pt idx="98">
                  <c:v>118</c:v>
                </c:pt>
                <c:pt idx="99">
                  <c:v>119</c:v>
                </c:pt>
                <c:pt idx="100">
                  <c:v>120</c:v>
                </c:pt>
              </c:numCache>
            </c:numRef>
          </c:xVal>
          <c:yVal>
            <c:numRef>
              <c:f>'Kolm transform graph'!$D$25:$D$125</c:f>
              <c:numCache>
                <c:formatCode>General</c:formatCode>
                <c:ptCount val="101"/>
                <c:pt idx="0">
                  <c:v>1.7682670514337353</c:v>
                </c:pt>
                <c:pt idx="1">
                  <c:v>1.750672500296101</c:v>
                </c:pt>
                <c:pt idx="2">
                  <c:v>1.7332530178673953</c:v>
                </c:pt>
                <c:pt idx="3">
                  <c:v>1.7160068621848585</c:v>
                </c:pt>
                <c:pt idx="4">
                  <c:v>1.6989323086185508</c:v>
                </c:pt>
                <c:pt idx="5">
                  <c:v>1.6820276496988864</c:v>
                </c:pt>
                <c:pt idx="6">
                  <c:v>1.6652911949458862</c:v>
                </c:pt>
                <c:pt idx="7">
                  <c:v>1.6487212707001282</c:v>
                </c:pt>
                <c:pt idx="8">
                  <c:v>1.6323162199553791</c:v>
                </c:pt>
                <c:pt idx="9">
                  <c:v>1.6160744021928934</c:v>
                </c:pt>
                <c:pt idx="10">
                  <c:v>1.5999941932173602</c:v>
                </c:pt>
                <c:pt idx="11">
                  <c:v>1.5840739849944818</c:v>
                </c:pt>
                <c:pt idx="12">
                  <c:v>1.5683121854901689</c:v>
                </c:pt>
                <c:pt idx="13">
                  <c:v>1.552707218511336</c:v>
                </c:pt>
                <c:pt idx="14">
                  <c:v>1.5372575235482813</c:v>
                </c:pt>
                <c:pt idx="15">
                  <c:v>1.5219615556186339</c:v>
                </c:pt>
                <c:pt idx="16">
                  <c:v>1.5068177851128535</c:v>
                </c:pt>
                <c:pt idx="17">
                  <c:v>1.4918246976412703</c:v>
                </c:pt>
                <c:pt idx="18">
                  <c:v>1.4769807938826425</c:v>
                </c:pt>
                <c:pt idx="19">
                  <c:v>1.4622845894342245</c:v>
                </c:pt>
                <c:pt idx="20">
                  <c:v>1.4477346146633245</c:v>
                </c:pt>
                <c:pt idx="21">
                  <c:v>1.4333294145603404</c:v>
                </c:pt>
                <c:pt idx="22">
                  <c:v>1.4190675485932571</c:v>
                </c:pt>
                <c:pt idx="23">
                  <c:v>1.4049475905635938</c:v>
                </c:pt>
                <c:pt idx="24">
                  <c:v>1.3909681284637805</c:v>
                </c:pt>
                <c:pt idx="25">
                  <c:v>1.3771277643359572</c:v>
                </c:pt>
                <c:pt idx="26">
                  <c:v>1.3634251141321778</c:v>
                </c:pt>
                <c:pt idx="27">
                  <c:v>1.349858807576003</c:v>
                </c:pt>
                <c:pt idx="28">
                  <c:v>1.3364274880254721</c:v>
                </c:pt>
                <c:pt idx="29">
                  <c:v>1.3231298123374371</c:v>
                </c:pt>
                <c:pt idx="30">
                  <c:v>1.3099644507332473</c:v>
                </c:pt>
                <c:pt idx="31">
                  <c:v>1.2969300866657718</c:v>
                </c:pt>
                <c:pt idx="32">
                  <c:v>1.2840254166877416</c:v>
                </c:pt>
                <c:pt idx="33">
                  <c:v>1.2712491503214047</c:v>
                </c:pt>
                <c:pt idx="34">
                  <c:v>1.2586000099294778</c:v>
                </c:pt>
                <c:pt idx="35">
                  <c:v>1.2460767305873806</c:v>
                </c:pt>
                <c:pt idx="36">
                  <c:v>1.2336780599567432</c:v>
                </c:pt>
                <c:pt idx="37">
                  <c:v>1.2214027581601699</c:v>
                </c:pt>
                <c:pt idx="38">
                  <c:v>1.2092495976572515</c:v>
                </c:pt>
                <c:pt idx="39">
                  <c:v>1.1972173631218104</c:v>
                </c:pt>
                <c:pt idx="40">
                  <c:v>1.1853048513203654</c:v>
                </c:pt>
                <c:pt idx="41">
                  <c:v>1.1735108709918103</c:v>
                </c:pt>
                <c:pt idx="42">
                  <c:v>1.1618342427282831</c:v>
                </c:pt>
                <c:pt idx="43">
                  <c:v>1.1502737988572271</c:v>
                </c:pt>
                <c:pt idx="44">
                  <c:v>1.1388283833246218</c:v>
                </c:pt>
                <c:pt idx="45">
                  <c:v>1.1274968515793757</c:v>
                </c:pt>
                <c:pt idx="46">
                  <c:v>1.1162780704588713</c:v>
                </c:pt>
                <c:pt idx="47">
                  <c:v>1.1051709180756475</c:v>
                </c:pt>
                <c:pt idx="48">
                  <c:v>1.0941742837052102</c:v>
                </c:pt>
                <c:pt idx="49">
                  <c:v>1.0832870676749584</c:v>
                </c:pt>
                <c:pt idx="50">
                  <c:v>1.0725081812542163</c:v>
                </c:pt>
                <c:pt idx="51">
                  <c:v>1.0618365465453596</c:v>
                </c:pt>
                <c:pt idx="52">
                  <c:v>1.0512710963760241</c:v>
                </c:pt>
                <c:pt idx="53">
                  <c:v>1.0408107741923882</c:v>
                </c:pt>
                <c:pt idx="54">
                  <c:v>1.0304545339535169</c:v>
                </c:pt>
                <c:pt idx="55">
                  <c:v>1.0202013400267558</c:v>
                </c:pt>
                <c:pt idx="56">
                  <c:v>1.0100501670841679</c:v>
                </c:pt>
                <c:pt idx="57">
                  <c:v>1</c:v>
                </c:pt>
                <c:pt idx="58">
                  <c:v>0.990049833749168</c:v>
                </c:pt>
                <c:pt idx="59">
                  <c:v>0.98019867330675525</c:v>
                </c:pt>
                <c:pt idx="60">
                  <c:v>0.97044553354850827</c:v>
                </c:pt>
                <c:pt idx="61">
                  <c:v>0.96078943915232307</c:v>
                </c:pt>
                <c:pt idx="62">
                  <c:v>0.95122942450071402</c:v>
                </c:pt>
                <c:pt idx="63">
                  <c:v>0.94176453358424861</c:v>
                </c:pt>
                <c:pt idx="64">
                  <c:v>0.93239381990594838</c:v>
                </c:pt>
                <c:pt idx="65">
                  <c:v>0.92311634638663587</c:v>
                </c:pt>
                <c:pt idx="66">
                  <c:v>0.91393118527122819</c:v>
                </c:pt>
                <c:pt idx="67">
                  <c:v>0.90483741803595963</c:v>
                </c:pt>
                <c:pt idx="68">
                  <c:v>0.89583413529652822</c:v>
                </c:pt>
                <c:pt idx="69">
                  <c:v>0.88692043671715748</c:v>
                </c:pt>
                <c:pt idx="70">
                  <c:v>0.87809543092056142</c:v>
                </c:pt>
                <c:pt idx="71">
                  <c:v>0.86935823539880575</c:v>
                </c:pt>
                <c:pt idx="72">
                  <c:v>0.8607079764250577</c:v>
                </c:pt>
                <c:pt idx="73">
                  <c:v>0.85214378896621135</c:v>
                </c:pt>
                <c:pt idx="74">
                  <c:v>0.84366481659638359</c:v>
                </c:pt>
                <c:pt idx="75">
                  <c:v>0.835270211411272</c:v>
                </c:pt>
                <c:pt idx="76">
                  <c:v>0.8269591339433624</c:v>
                </c:pt>
                <c:pt idx="77">
                  <c:v>0.81873075307798193</c:v>
                </c:pt>
                <c:pt idx="78">
                  <c:v>0.81058424597018719</c:v>
                </c:pt>
                <c:pt idx="79">
                  <c:v>0.8025187979624786</c:v>
                </c:pt>
                <c:pt idx="80">
                  <c:v>0.79453360250333405</c:v>
                </c:pt>
                <c:pt idx="81">
                  <c:v>0.78662786106655347</c:v>
                </c:pt>
                <c:pt idx="82">
                  <c:v>0.77880078307140488</c:v>
                </c:pt>
                <c:pt idx="83">
                  <c:v>0.77105158580356636</c:v>
                </c:pt>
                <c:pt idx="84">
                  <c:v>0.76337949433685326</c:v>
                </c:pt>
                <c:pt idx="85">
                  <c:v>0.75578374145572547</c:v>
                </c:pt>
                <c:pt idx="86">
                  <c:v>0.74826356757856516</c:v>
                </c:pt>
                <c:pt idx="87">
                  <c:v>0.74081822068171777</c:v>
                </c:pt>
                <c:pt idx="88">
                  <c:v>0.73344695622428924</c:v>
                </c:pt>
                <c:pt idx="89">
                  <c:v>0.72614903707369094</c:v>
                </c:pt>
                <c:pt idx="90">
                  <c:v>0.71892373343192617</c:v>
                </c:pt>
                <c:pt idx="91">
                  <c:v>0.71177032276260976</c:v>
                </c:pt>
                <c:pt idx="92">
                  <c:v>0.70468808971871344</c:v>
                </c:pt>
                <c:pt idx="93">
                  <c:v>0.69767632607103092</c:v>
                </c:pt>
                <c:pt idx="94">
                  <c:v>0.69073433063735457</c:v>
                </c:pt>
                <c:pt idx="95">
                  <c:v>0.68386140921235572</c:v>
                </c:pt>
                <c:pt idx="96">
                  <c:v>0.67705687449816476</c:v>
                </c:pt>
                <c:pt idx="97">
                  <c:v>0.67032004603563933</c:v>
                </c:pt>
                <c:pt idx="98">
                  <c:v>0.6636502501363194</c:v>
                </c:pt>
                <c:pt idx="99">
                  <c:v>0.65704681981505686</c:v>
                </c:pt>
                <c:pt idx="100">
                  <c:v>0.65050909472331664</c:v>
                </c:pt>
              </c:numCache>
            </c:numRef>
          </c:yVal>
          <c:smooth val="1"/>
          <c:extLst>
            <c:ext xmlns:c16="http://schemas.microsoft.com/office/drawing/2014/chart" uri="{C3380CC4-5D6E-409C-BE32-E72D297353CC}">
              <c16:uniqueId val="{00000000-324A-4AC1-AB09-31E4EDDCBA41}"/>
            </c:ext>
          </c:extLst>
        </c:ser>
        <c:dLbls>
          <c:showLegendKey val="0"/>
          <c:showVal val="0"/>
          <c:showCatName val="0"/>
          <c:showSerName val="0"/>
          <c:showPercent val="0"/>
          <c:showBubbleSize val="0"/>
        </c:dLbls>
        <c:axId val="377610560"/>
        <c:axId val="377611216"/>
      </c:scatterChart>
      <c:valAx>
        <c:axId val="377610560"/>
        <c:scaling>
          <c:orientation val="minMax"/>
          <c:max val="120"/>
        </c:scaling>
        <c:delete val="0"/>
        <c:axPos val="b"/>
        <c:majorGridlines>
          <c:spPr>
            <a:ln w="9525" cap="flat" cmpd="sng" algn="ctr">
              <a:solidFill>
                <a:schemeClr val="tx1">
                  <a:lumMod val="15000"/>
                  <a:lumOff val="85000"/>
                </a:schemeClr>
              </a:solidFill>
              <a:round/>
            </a:ln>
            <a:effectLst/>
          </c:spPr>
        </c:majorGridlines>
        <c:title>
          <c:tx>
            <c:rich>
              <a:bodyPr/>
              <a:lstStyle/>
              <a:p>
                <a:pPr>
                  <a:defRPr/>
                </a:pPr>
                <a:r>
                  <a:rPr lang="en-US"/>
                  <a:t>Health adjusted life expectancy</a:t>
                </a:r>
              </a:p>
            </c:rich>
          </c:tx>
          <c:overlay val="0"/>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7611216"/>
        <c:crosses val="autoZero"/>
        <c:crossBetween val="midCat"/>
      </c:valAx>
      <c:valAx>
        <c:axId val="377611216"/>
        <c:scaling>
          <c:orientation val="minMax"/>
        </c:scaling>
        <c:delete val="0"/>
        <c:axPos val="l"/>
        <c:majorGridlines>
          <c:spPr>
            <a:ln w="9525" cap="flat" cmpd="sng" algn="ctr">
              <a:solidFill>
                <a:schemeClr val="tx1">
                  <a:lumMod val="15000"/>
                  <a:lumOff val="85000"/>
                </a:schemeClr>
              </a:solidFill>
              <a:round/>
            </a:ln>
            <a:effectLst/>
          </c:spPr>
        </c:majorGridlines>
        <c:numFmt formatCode="#,##0.00_ ;\-#,##0.00\ "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7610560"/>
        <c:crosses val="autoZero"/>
        <c:crossBetween val="midCat"/>
      </c:valAx>
    </c:plotArea>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solidFill>
                <a:latin typeface="Arial" panose="020B0604020202020204" pitchFamily="34" charset="0"/>
                <a:ea typeface="+mn-ea"/>
                <a:cs typeface="Arial" panose="020B0604020202020204" pitchFamily="34" charset="0"/>
              </a:defRPr>
            </a:pPr>
            <a:r>
              <a:rPr lang="en-US" sz="1200" b="1">
                <a:solidFill>
                  <a:schemeClr val="tx1"/>
                </a:solidFill>
                <a:latin typeface="Arial" panose="020B0604020202020204" pitchFamily="34" charset="0"/>
                <a:cs typeface="Arial" panose="020B0604020202020204" pitchFamily="34" charset="0"/>
              </a:rPr>
              <a:t>Indirect equity</a:t>
            </a:r>
            <a:r>
              <a:rPr lang="en-US" sz="1200" b="1" baseline="0">
                <a:solidFill>
                  <a:schemeClr val="tx1"/>
                </a:solidFill>
                <a:latin typeface="Arial" panose="020B0604020202020204" pitchFamily="34" charset="0"/>
                <a:cs typeface="Arial" panose="020B0604020202020204" pitchFamily="34" charset="0"/>
              </a:rPr>
              <a:t> weight and </a:t>
            </a:r>
            <a:br>
              <a:rPr lang="en-US" sz="1200" b="1" baseline="0">
                <a:solidFill>
                  <a:schemeClr val="tx1"/>
                </a:solidFill>
                <a:latin typeface="Arial" panose="020B0604020202020204" pitchFamily="34" charset="0"/>
                <a:cs typeface="Arial" panose="020B0604020202020204" pitchFamily="34" charset="0"/>
              </a:rPr>
            </a:br>
            <a:r>
              <a:rPr lang="en-US" sz="1200" b="1" baseline="0">
                <a:solidFill>
                  <a:schemeClr val="tx1"/>
                </a:solidFill>
                <a:latin typeface="Arial" panose="020B0604020202020204" pitchFamily="34" charset="0"/>
                <a:cs typeface="Arial" panose="020B0604020202020204" pitchFamily="34" charset="0"/>
              </a:rPr>
              <a:t>l</a:t>
            </a:r>
            <a:r>
              <a:rPr lang="en-US" sz="1200" b="1">
                <a:solidFill>
                  <a:schemeClr val="tx1"/>
                </a:solidFill>
                <a:latin typeface="Arial" panose="020B0604020202020204" pitchFamily="34" charset="0"/>
                <a:cs typeface="Arial" panose="020B0604020202020204" pitchFamily="34" charset="0"/>
              </a:rPr>
              <a:t>ifetime</a:t>
            </a:r>
            <a:r>
              <a:rPr lang="en-US" sz="1200" b="1" baseline="0">
                <a:solidFill>
                  <a:schemeClr val="tx1"/>
                </a:solidFill>
                <a:latin typeface="Arial" panose="020B0604020202020204" pitchFamily="34" charset="0"/>
                <a:cs typeface="Arial" panose="020B0604020202020204" pitchFamily="34" charset="0"/>
              </a:rPr>
              <a:t> health shortfall</a:t>
            </a:r>
            <a:endParaRPr lang="en-US" sz="1200" b="1">
              <a:solidFill>
                <a:schemeClr val="tx1"/>
              </a:solidFill>
              <a:latin typeface="Arial" panose="020B0604020202020204" pitchFamily="34" charset="0"/>
              <a:cs typeface="Arial" panose="020B0604020202020204" pitchFamily="34" charset="0"/>
            </a:endParaRPr>
          </a:p>
        </c:rich>
      </c:tx>
      <c:overlay val="0"/>
      <c:spPr>
        <a:noFill/>
        <a:ln>
          <a:noFill/>
        </a:ln>
        <a:effectLst/>
      </c:spPr>
    </c:title>
    <c:autoTitleDeleted val="0"/>
    <c:plotArea>
      <c:layout/>
      <c:barChart>
        <c:barDir val="col"/>
        <c:grouping val="clustered"/>
        <c:varyColors val="0"/>
        <c:ser>
          <c:idx val="0"/>
          <c:order val="0"/>
          <c:tx>
            <c:strRef>
              <c:f>'Extended Gini calculations'!$G$6</c:f>
              <c:strCache>
                <c:ptCount val="1"/>
                <c:pt idx="0">
                  <c:v>lifetime health shortfall</c:v>
                </c:pt>
              </c:strCache>
            </c:strRef>
          </c:tx>
          <c:invertIfNegative val="0"/>
          <c:cat>
            <c:strRef>
              <c:f>'Extended Gini calculations'!$B$7:$B$16</c:f>
              <c:strCache>
                <c:ptCount val="10"/>
                <c:pt idx="0">
                  <c:v>N1</c:v>
                </c:pt>
                <c:pt idx="1">
                  <c:v>S1</c:v>
                </c:pt>
                <c:pt idx="2">
                  <c:v>N2</c:v>
                </c:pt>
                <c:pt idx="3">
                  <c:v>N3</c:v>
                </c:pt>
                <c:pt idx="4">
                  <c:v>S2</c:v>
                </c:pt>
                <c:pt idx="5">
                  <c:v>S3</c:v>
                </c:pt>
                <c:pt idx="6">
                  <c:v>N4</c:v>
                </c:pt>
                <c:pt idx="7">
                  <c:v>N5</c:v>
                </c:pt>
                <c:pt idx="8">
                  <c:v>S4</c:v>
                </c:pt>
                <c:pt idx="9">
                  <c:v>S5</c:v>
                </c:pt>
              </c:strCache>
            </c:strRef>
          </c:cat>
          <c:val>
            <c:numRef>
              <c:f>'Extended Gini calculations'!$G$7:$G$16</c:f>
              <c:numCache>
                <c:formatCode>0.0</c:formatCode>
                <c:ptCount val="10"/>
                <c:pt idx="0">
                  <c:v>15.397930100932953</c:v>
                </c:pt>
                <c:pt idx="1">
                  <c:v>11.369689017461099</c:v>
                </c:pt>
                <c:pt idx="2">
                  <c:v>10.506191372659046</c:v>
                </c:pt>
                <c:pt idx="3">
                  <c:v>8.3481077440939657</c:v>
                </c:pt>
                <c:pt idx="4">
                  <c:v>6.9782156988359674</c:v>
                </c:pt>
                <c:pt idx="5">
                  <c:v>5.1095996416287903</c:v>
                </c:pt>
                <c:pt idx="6">
                  <c:v>4.674928880103451</c:v>
                </c:pt>
                <c:pt idx="7">
                  <c:v>2.7619878482566236</c:v>
                </c:pt>
                <c:pt idx="8">
                  <c:v>1.7252844938020644</c:v>
                </c:pt>
                <c:pt idx="9">
                  <c:v>0</c:v>
                </c:pt>
              </c:numCache>
            </c:numRef>
          </c:val>
          <c:extLst>
            <c:ext xmlns:c16="http://schemas.microsoft.com/office/drawing/2014/chart" uri="{C3380CC4-5D6E-409C-BE32-E72D297353CC}">
              <c16:uniqueId val="{00000000-7596-4E8F-81C0-F1895907B1B1}"/>
            </c:ext>
          </c:extLst>
        </c:ser>
        <c:dLbls>
          <c:showLegendKey val="0"/>
          <c:showVal val="0"/>
          <c:showCatName val="0"/>
          <c:showSerName val="0"/>
          <c:showPercent val="0"/>
          <c:showBubbleSize val="0"/>
        </c:dLbls>
        <c:gapWidth val="150"/>
        <c:axId val="541972072"/>
        <c:axId val="541970760"/>
      </c:barChart>
      <c:lineChart>
        <c:grouping val="standard"/>
        <c:varyColors val="0"/>
        <c:ser>
          <c:idx val="1"/>
          <c:order val="1"/>
          <c:tx>
            <c:strRef>
              <c:f>'Extended Gini calculations'!$I$6</c:f>
              <c:strCache>
                <c:ptCount val="1"/>
                <c:pt idx="0">
                  <c:v>weight relative to the best off (S5)</c:v>
                </c:pt>
              </c:strCache>
            </c:strRef>
          </c:tx>
          <c:marker>
            <c:symbol val="square"/>
            <c:size val="5"/>
          </c:marker>
          <c:cat>
            <c:strRef>
              <c:f>'Extended Gini calculations'!$B$7:$B$16</c:f>
              <c:strCache>
                <c:ptCount val="10"/>
                <c:pt idx="0">
                  <c:v>N1</c:v>
                </c:pt>
                <c:pt idx="1">
                  <c:v>S1</c:v>
                </c:pt>
                <c:pt idx="2">
                  <c:v>N2</c:v>
                </c:pt>
                <c:pt idx="3">
                  <c:v>N3</c:v>
                </c:pt>
                <c:pt idx="4">
                  <c:v>S2</c:v>
                </c:pt>
                <c:pt idx="5">
                  <c:v>S3</c:v>
                </c:pt>
                <c:pt idx="6">
                  <c:v>N4</c:v>
                </c:pt>
                <c:pt idx="7">
                  <c:v>N5</c:v>
                </c:pt>
                <c:pt idx="8">
                  <c:v>S4</c:v>
                </c:pt>
                <c:pt idx="9">
                  <c:v>S5</c:v>
                </c:pt>
              </c:strCache>
            </c:strRef>
          </c:cat>
          <c:val>
            <c:numRef>
              <c:f>'Extended Gini calculations'!$I$7:$I$16</c:f>
              <c:numCache>
                <c:formatCode>General</c:formatCode>
                <c:ptCount val="10"/>
                <c:pt idx="0">
                  <c:v>1</c:v>
                </c:pt>
                <c:pt idx="1">
                  <c:v>1</c:v>
                </c:pt>
                <c:pt idx="2">
                  <c:v>1</c:v>
                </c:pt>
                <c:pt idx="3">
                  <c:v>1</c:v>
                </c:pt>
                <c:pt idx="4">
                  <c:v>1</c:v>
                </c:pt>
                <c:pt idx="5">
                  <c:v>1</c:v>
                </c:pt>
                <c:pt idx="6">
                  <c:v>1</c:v>
                </c:pt>
                <c:pt idx="7">
                  <c:v>1</c:v>
                </c:pt>
                <c:pt idx="8">
                  <c:v>1</c:v>
                </c:pt>
                <c:pt idx="9">
                  <c:v>1</c:v>
                </c:pt>
              </c:numCache>
            </c:numRef>
          </c:val>
          <c:smooth val="0"/>
          <c:extLst>
            <c:ext xmlns:c16="http://schemas.microsoft.com/office/drawing/2014/chart" uri="{C3380CC4-5D6E-409C-BE32-E72D297353CC}">
              <c16:uniqueId val="{00000001-7596-4E8F-81C0-F1895907B1B1}"/>
            </c:ext>
          </c:extLst>
        </c:ser>
        <c:dLbls>
          <c:showLegendKey val="0"/>
          <c:showVal val="0"/>
          <c:showCatName val="0"/>
          <c:showSerName val="0"/>
          <c:showPercent val="0"/>
          <c:showBubbleSize val="0"/>
        </c:dLbls>
        <c:marker val="1"/>
        <c:smooth val="0"/>
        <c:axId val="664970656"/>
        <c:axId val="664968032"/>
      </c:lineChart>
      <c:valAx>
        <c:axId val="541970760"/>
        <c:scaling>
          <c:orientation val="minMax"/>
        </c:scaling>
        <c:delete val="0"/>
        <c:axPos val="r"/>
        <c:numFmt formatCode="0.0" sourceLinked="0"/>
        <c:majorTickMark val="out"/>
        <c:minorTickMark val="none"/>
        <c:tickLblPos val="nextTo"/>
        <c:crossAx val="541972072"/>
        <c:crosses val="max"/>
        <c:crossBetween val="between"/>
      </c:valAx>
      <c:catAx>
        <c:axId val="541972072"/>
        <c:scaling>
          <c:orientation val="minMax"/>
        </c:scaling>
        <c:delete val="0"/>
        <c:axPos val="b"/>
        <c:numFmt formatCode="General" sourceLinked="1"/>
        <c:majorTickMark val="out"/>
        <c:minorTickMark val="none"/>
        <c:tickLblPos val="nextTo"/>
        <c:crossAx val="541970760"/>
        <c:crosses val="autoZero"/>
        <c:auto val="1"/>
        <c:lblAlgn val="ctr"/>
        <c:lblOffset val="100"/>
        <c:noMultiLvlLbl val="0"/>
      </c:catAx>
      <c:valAx>
        <c:axId val="664968032"/>
        <c:scaling>
          <c:orientation val="minMax"/>
        </c:scaling>
        <c:delete val="0"/>
        <c:axPos val="l"/>
        <c:numFmt formatCode="General" sourceLinked="1"/>
        <c:majorTickMark val="out"/>
        <c:minorTickMark val="none"/>
        <c:tickLblPos val="nextTo"/>
        <c:crossAx val="664970656"/>
        <c:crosses val="autoZero"/>
        <c:crossBetween val="between"/>
      </c:valAx>
      <c:catAx>
        <c:axId val="664970656"/>
        <c:scaling>
          <c:orientation val="minMax"/>
        </c:scaling>
        <c:delete val="1"/>
        <c:axPos val="b"/>
        <c:numFmt formatCode="General" sourceLinked="1"/>
        <c:majorTickMark val="out"/>
        <c:minorTickMark val="none"/>
        <c:tickLblPos val="nextTo"/>
        <c:crossAx val="664968032"/>
        <c:crosses val="autoZero"/>
        <c:auto val="1"/>
        <c:lblAlgn val="ctr"/>
        <c:lblOffset val="100"/>
        <c:noMultiLvlLbl val="0"/>
      </c:catAx>
      <c:spPr>
        <a:noFill/>
        <a:ln>
          <a:noFill/>
        </a:ln>
        <a:effectLst/>
      </c:spPr>
    </c:plotArea>
    <c:legend>
      <c:legendPos val="b"/>
      <c:overlay val="0"/>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solidFill>
                <a:latin typeface="Arial" panose="020B0604020202020204" pitchFamily="34" charset="0"/>
                <a:ea typeface="+mn-ea"/>
                <a:cs typeface="Arial" panose="020B0604020202020204" pitchFamily="34" charset="0"/>
              </a:defRPr>
            </a:pPr>
            <a:r>
              <a:rPr lang="en-US" sz="1200" b="1">
                <a:solidFill>
                  <a:schemeClr val="tx1"/>
                </a:solidFill>
                <a:latin typeface="Arial" panose="020B0604020202020204" pitchFamily="34" charset="0"/>
                <a:cs typeface="Arial" panose="020B0604020202020204" pitchFamily="34" charset="0"/>
              </a:rPr>
              <a:t>Indirect equity</a:t>
            </a:r>
            <a:r>
              <a:rPr lang="en-US" sz="1200" b="1" baseline="0">
                <a:solidFill>
                  <a:schemeClr val="tx1"/>
                </a:solidFill>
                <a:latin typeface="Arial" panose="020B0604020202020204" pitchFamily="34" charset="0"/>
                <a:cs typeface="Arial" panose="020B0604020202020204" pitchFamily="34" charset="0"/>
              </a:rPr>
              <a:t> weight and </a:t>
            </a:r>
            <a:br>
              <a:rPr lang="en-US" sz="1200" b="1" baseline="0">
                <a:solidFill>
                  <a:schemeClr val="tx1"/>
                </a:solidFill>
                <a:latin typeface="Arial" panose="020B0604020202020204" pitchFamily="34" charset="0"/>
                <a:cs typeface="Arial" panose="020B0604020202020204" pitchFamily="34" charset="0"/>
              </a:rPr>
            </a:br>
            <a:r>
              <a:rPr lang="en-US" sz="1200" b="1" baseline="0">
                <a:solidFill>
                  <a:schemeClr val="tx1"/>
                </a:solidFill>
                <a:latin typeface="Arial" panose="020B0604020202020204" pitchFamily="34" charset="0"/>
                <a:cs typeface="Arial" panose="020B0604020202020204" pitchFamily="34" charset="0"/>
              </a:rPr>
              <a:t>l</a:t>
            </a:r>
            <a:r>
              <a:rPr lang="en-US" sz="1200" b="1">
                <a:solidFill>
                  <a:schemeClr val="tx1"/>
                </a:solidFill>
                <a:latin typeface="Arial" panose="020B0604020202020204" pitchFamily="34" charset="0"/>
                <a:cs typeface="Arial" panose="020B0604020202020204" pitchFamily="34" charset="0"/>
              </a:rPr>
              <a:t>ifetime</a:t>
            </a:r>
            <a:r>
              <a:rPr lang="en-US" sz="1200" b="1" baseline="0">
                <a:solidFill>
                  <a:schemeClr val="tx1"/>
                </a:solidFill>
                <a:latin typeface="Arial" panose="020B0604020202020204" pitchFamily="34" charset="0"/>
                <a:cs typeface="Arial" panose="020B0604020202020204" pitchFamily="34" charset="0"/>
              </a:rPr>
              <a:t> health</a:t>
            </a:r>
            <a:endParaRPr lang="en-US" sz="1200" b="1">
              <a:solidFill>
                <a:schemeClr val="tx1"/>
              </a:solidFill>
              <a:latin typeface="Arial" panose="020B0604020202020204" pitchFamily="34" charset="0"/>
              <a:cs typeface="Arial" panose="020B0604020202020204" pitchFamily="34" charset="0"/>
            </a:endParaRPr>
          </a:p>
        </c:rich>
      </c:tx>
      <c:overlay val="0"/>
      <c:spPr>
        <a:noFill/>
        <a:ln>
          <a:noFill/>
        </a:ln>
        <a:effectLst/>
      </c:spPr>
    </c:title>
    <c:autoTitleDeleted val="0"/>
    <c:plotArea>
      <c:layout/>
      <c:barChart>
        <c:barDir val="col"/>
        <c:grouping val="clustered"/>
        <c:varyColors val="0"/>
        <c:ser>
          <c:idx val="0"/>
          <c:order val="1"/>
          <c:tx>
            <c:strRef>
              <c:f>'Extended Gini calculations'!$F$6</c:f>
              <c:strCache>
                <c:ptCount val="1"/>
                <c:pt idx="0">
                  <c:v>lifetime health (HALE)</c:v>
                </c:pt>
              </c:strCache>
            </c:strRef>
          </c:tx>
          <c:invertIfNegative val="0"/>
          <c:cat>
            <c:strRef>
              <c:f>'Extended Gini calculations'!$B$7:$B$16</c:f>
              <c:strCache>
                <c:ptCount val="10"/>
                <c:pt idx="0">
                  <c:v>N1</c:v>
                </c:pt>
                <c:pt idx="1">
                  <c:v>S1</c:v>
                </c:pt>
                <c:pt idx="2">
                  <c:v>N2</c:v>
                </c:pt>
                <c:pt idx="3">
                  <c:v>N3</c:v>
                </c:pt>
                <c:pt idx="4">
                  <c:v>S2</c:v>
                </c:pt>
                <c:pt idx="5">
                  <c:v>S3</c:v>
                </c:pt>
                <c:pt idx="6">
                  <c:v>N4</c:v>
                </c:pt>
                <c:pt idx="7">
                  <c:v>N5</c:v>
                </c:pt>
                <c:pt idx="8">
                  <c:v>S4</c:v>
                </c:pt>
                <c:pt idx="9">
                  <c:v>S5</c:v>
                </c:pt>
              </c:strCache>
            </c:strRef>
          </c:cat>
          <c:val>
            <c:numRef>
              <c:f>'Extended Gini calculations'!$F$7:$F$16</c:f>
              <c:numCache>
                <c:formatCode>0.0</c:formatCode>
                <c:ptCount val="10"/>
                <c:pt idx="0">
                  <c:v>61.925213745047813</c:v>
                </c:pt>
                <c:pt idx="1">
                  <c:v>65.953454828519668</c:v>
                </c:pt>
                <c:pt idx="2">
                  <c:v>66.81695247332172</c:v>
                </c:pt>
                <c:pt idx="3">
                  <c:v>68.975036101886801</c:v>
                </c:pt>
                <c:pt idx="4">
                  <c:v>70.344928147144799</c:v>
                </c:pt>
                <c:pt idx="5">
                  <c:v>72.213544204351976</c:v>
                </c:pt>
                <c:pt idx="6">
                  <c:v>72.648214965877315</c:v>
                </c:pt>
                <c:pt idx="7">
                  <c:v>74.561155997724143</c:v>
                </c:pt>
                <c:pt idx="8">
                  <c:v>75.597859352178702</c:v>
                </c:pt>
                <c:pt idx="9">
                  <c:v>77.323143845980766</c:v>
                </c:pt>
              </c:numCache>
            </c:numRef>
          </c:val>
          <c:extLst>
            <c:ext xmlns:c16="http://schemas.microsoft.com/office/drawing/2014/chart" uri="{C3380CC4-5D6E-409C-BE32-E72D297353CC}">
              <c16:uniqueId val="{00000000-1E47-473D-9A84-E24B585C8CA5}"/>
            </c:ext>
          </c:extLst>
        </c:ser>
        <c:dLbls>
          <c:showLegendKey val="0"/>
          <c:showVal val="0"/>
          <c:showCatName val="0"/>
          <c:showSerName val="0"/>
          <c:showPercent val="0"/>
          <c:showBubbleSize val="0"/>
        </c:dLbls>
        <c:gapWidth val="150"/>
        <c:axId val="541972072"/>
        <c:axId val="541970760"/>
      </c:barChart>
      <c:lineChart>
        <c:grouping val="standard"/>
        <c:varyColors val="0"/>
        <c:ser>
          <c:idx val="1"/>
          <c:order val="0"/>
          <c:tx>
            <c:strRef>
              <c:f>'Extended Gini calculations'!$I$6</c:f>
              <c:strCache>
                <c:ptCount val="1"/>
                <c:pt idx="0">
                  <c:v>weight relative to the best off (S5)</c:v>
                </c:pt>
              </c:strCache>
            </c:strRef>
          </c:tx>
          <c:cat>
            <c:strRef>
              <c:f>'Extended Gini calculations'!$B$7:$B$16</c:f>
              <c:strCache>
                <c:ptCount val="10"/>
                <c:pt idx="0">
                  <c:v>N1</c:v>
                </c:pt>
                <c:pt idx="1">
                  <c:v>S1</c:v>
                </c:pt>
                <c:pt idx="2">
                  <c:v>N2</c:v>
                </c:pt>
                <c:pt idx="3">
                  <c:v>N3</c:v>
                </c:pt>
                <c:pt idx="4">
                  <c:v>S2</c:v>
                </c:pt>
                <c:pt idx="5">
                  <c:v>S3</c:v>
                </c:pt>
                <c:pt idx="6">
                  <c:v>N4</c:v>
                </c:pt>
                <c:pt idx="7">
                  <c:v>N5</c:v>
                </c:pt>
                <c:pt idx="8">
                  <c:v>S4</c:v>
                </c:pt>
                <c:pt idx="9">
                  <c:v>S5</c:v>
                </c:pt>
              </c:strCache>
            </c:strRef>
          </c:cat>
          <c:val>
            <c:numRef>
              <c:f>'Extended Gini calculations'!$I$7:$I$16</c:f>
              <c:numCache>
                <c:formatCode>General</c:formatCode>
                <c:ptCount val="10"/>
                <c:pt idx="0">
                  <c:v>1</c:v>
                </c:pt>
                <c:pt idx="1">
                  <c:v>1</c:v>
                </c:pt>
                <c:pt idx="2">
                  <c:v>1</c:v>
                </c:pt>
                <c:pt idx="3">
                  <c:v>1</c:v>
                </c:pt>
                <c:pt idx="4">
                  <c:v>1</c:v>
                </c:pt>
                <c:pt idx="5">
                  <c:v>1</c:v>
                </c:pt>
                <c:pt idx="6">
                  <c:v>1</c:v>
                </c:pt>
                <c:pt idx="7">
                  <c:v>1</c:v>
                </c:pt>
                <c:pt idx="8">
                  <c:v>1</c:v>
                </c:pt>
                <c:pt idx="9">
                  <c:v>1</c:v>
                </c:pt>
              </c:numCache>
            </c:numRef>
          </c:val>
          <c:smooth val="0"/>
          <c:extLst>
            <c:ext xmlns:c16="http://schemas.microsoft.com/office/drawing/2014/chart" uri="{C3380CC4-5D6E-409C-BE32-E72D297353CC}">
              <c16:uniqueId val="{00000001-1E47-473D-9A84-E24B585C8CA5}"/>
            </c:ext>
          </c:extLst>
        </c:ser>
        <c:dLbls>
          <c:showLegendKey val="0"/>
          <c:showVal val="0"/>
          <c:showCatName val="0"/>
          <c:showSerName val="0"/>
          <c:showPercent val="0"/>
          <c:showBubbleSize val="0"/>
        </c:dLbls>
        <c:marker val="1"/>
        <c:smooth val="0"/>
        <c:axId val="740888760"/>
        <c:axId val="740885480"/>
      </c:lineChart>
      <c:valAx>
        <c:axId val="541970760"/>
        <c:scaling>
          <c:orientation val="minMax"/>
        </c:scaling>
        <c:delete val="0"/>
        <c:axPos val="r"/>
        <c:numFmt formatCode="0.0" sourceLinked="0"/>
        <c:majorTickMark val="out"/>
        <c:minorTickMark val="none"/>
        <c:tickLblPos val="nextTo"/>
        <c:crossAx val="541972072"/>
        <c:crosses val="max"/>
        <c:crossBetween val="between"/>
      </c:valAx>
      <c:catAx>
        <c:axId val="541972072"/>
        <c:scaling>
          <c:orientation val="minMax"/>
        </c:scaling>
        <c:delete val="0"/>
        <c:axPos val="b"/>
        <c:numFmt formatCode="General" sourceLinked="1"/>
        <c:majorTickMark val="out"/>
        <c:minorTickMark val="none"/>
        <c:tickLblPos val="nextTo"/>
        <c:crossAx val="541970760"/>
        <c:crosses val="autoZero"/>
        <c:auto val="1"/>
        <c:lblAlgn val="ctr"/>
        <c:lblOffset val="100"/>
        <c:noMultiLvlLbl val="0"/>
      </c:catAx>
      <c:valAx>
        <c:axId val="740885480"/>
        <c:scaling>
          <c:orientation val="minMax"/>
        </c:scaling>
        <c:delete val="0"/>
        <c:axPos val="l"/>
        <c:numFmt formatCode="General" sourceLinked="1"/>
        <c:majorTickMark val="out"/>
        <c:minorTickMark val="none"/>
        <c:tickLblPos val="nextTo"/>
        <c:crossAx val="740888760"/>
        <c:crosses val="autoZero"/>
        <c:crossBetween val="between"/>
      </c:valAx>
      <c:catAx>
        <c:axId val="740888760"/>
        <c:scaling>
          <c:orientation val="minMax"/>
        </c:scaling>
        <c:delete val="1"/>
        <c:axPos val="b"/>
        <c:numFmt formatCode="General" sourceLinked="1"/>
        <c:majorTickMark val="out"/>
        <c:minorTickMark val="none"/>
        <c:tickLblPos val="nextTo"/>
        <c:crossAx val="740885480"/>
        <c:crosses val="autoZero"/>
        <c:auto val="1"/>
        <c:lblAlgn val="ctr"/>
        <c:lblOffset val="100"/>
        <c:noMultiLvlLbl val="0"/>
      </c:catAx>
      <c:spPr>
        <a:noFill/>
        <a:ln>
          <a:noFill/>
        </a:ln>
        <a:effectLst/>
      </c:spPr>
    </c:plotArea>
    <c:legend>
      <c:legendPos val="b"/>
      <c:overlay val="0"/>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a:t>Indirect equity weights implied by different levels of inequality aversion</a:t>
            </a:r>
          </a:p>
          <a:p>
            <a:pPr>
              <a:defRPr/>
            </a:pPr>
            <a:r>
              <a:rPr lang="en-US" sz="1800" b="1"/>
              <a:t>Extended Gini social</a:t>
            </a:r>
            <a:r>
              <a:rPr lang="en-US" sz="1800" b="1" baseline="0"/>
              <a:t> welfare function (range 1 to 2)</a:t>
            </a:r>
            <a:endParaRPr lang="en-US" sz="1800"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2"/>
          <c:order val="1"/>
          <c:tx>
            <c:strRef>
              <c:f>'Extended Gini calculations'!$C$21</c:f>
              <c:strCache>
                <c:ptCount val="1"/>
                <c:pt idx="0">
                  <c:v>N1</c:v>
                </c:pt>
              </c:strCache>
            </c:strRef>
          </c:tx>
          <c:spPr>
            <a:ln w="28575" cap="rnd">
              <a:solidFill>
                <a:schemeClr val="accent3">
                  <a:tint val="65000"/>
                </a:schemeClr>
              </a:solidFill>
              <a:round/>
            </a:ln>
            <a:effectLst/>
          </c:spPr>
          <c:marker>
            <c:symbol val="circle"/>
            <c:size val="5"/>
            <c:spPr>
              <a:solidFill>
                <a:schemeClr val="accent3">
                  <a:tint val="65000"/>
                </a:schemeClr>
              </a:solidFill>
              <a:ln w="9525">
                <a:solidFill>
                  <a:schemeClr val="accent3">
                    <a:tint val="65000"/>
                  </a:schemeClr>
                </a:solidFill>
              </a:ln>
              <a:effectLst/>
            </c:spPr>
          </c:marker>
          <c:cat>
            <c:numRef>
              <c:f>'Extended Gini calculations'!$B$22:$B$42</c:f>
              <c:numCache>
                <c:formatCode>General</c:formatCode>
                <c:ptCount val="21"/>
                <c:pt idx="0">
                  <c:v>1</c:v>
                </c:pt>
                <c:pt idx="1">
                  <c:v>1.05</c:v>
                </c:pt>
                <c:pt idx="2">
                  <c:v>1.1000000000000001</c:v>
                </c:pt>
                <c:pt idx="3">
                  <c:v>1.1499999999999999</c:v>
                </c:pt>
                <c:pt idx="4">
                  <c:v>1.2</c:v>
                </c:pt>
                <c:pt idx="5">
                  <c:v>1.25</c:v>
                </c:pt>
                <c:pt idx="6">
                  <c:v>1.3</c:v>
                </c:pt>
                <c:pt idx="7">
                  <c:v>1.35</c:v>
                </c:pt>
                <c:pt idx="8">
                  <c:v>1.4</c:v>
                </c:pt>
                <c:pt idx="9">
                  <c:v>1.45</c:v>
                </c:pt>
                <c:pt idx="10">
                  <c:v>1.5</c:v>
                </c:pt>
                <c:pt idx="11">
                  <c:v>1.55</c:v>
                </c:pt>
                <c:pt idx="12">
                  <c:v>1.6</c:v>
                </c:pt>
                <c:pt idx="13">
                  <c:v>1.65</c:v>
                </c:pt>
                <c:pt idx="14">
                  <c:v>1.7</c:v>
                </c:pt>
                <c:pt idx="15">
                  <c:v>1.75</c:v>
                </c:pt>
                <c:pt idx="16">
                  <c:v>1.8</c:v>
                </c:pt>
                <c:pt idx="17">
                  <c:v>1.85</c:v>
                </c:pt>
                <c:pt idx="18">
                  <c:v>1.9</c:v>
                </c:pt>
                <c:pt idx="19">
                  <c:v>1.95</c:v>
                </c:pt>
                <c:pt idx="20">
                  <c:v>2</c:v>
                </c:pt>
              </c:numCache>
            </c:numRef>
          </c:cat>
          <c:val>
            <c:numRef>
              <c:f>'Extended Gini calculations'!$C$22:$C$42</c:f>
              <c:numCache>
                <c:formatCode>0.00</c:formatCode>
                <c:ptCount val="21"/>
                <c:pt idx="0">
                  <c:v>1</c:v>
                </c:pt>
                <c:pt idx="1">
                  <c:v>1.1482763742509647</c:v>
                </c:pt>
                <c:pt idx="2">
                  <c:v>1.3185386316629415</c:v>
                </c:pt>
                <c:pt idx="3">
                  <c:v>1.5140467592757496</c:v>
                </c:pt>
                <c:pt idx="4">
                  <c:v>1.7385441231875816</c:v>
                </c:pt>
                <c:pt idx="5">
                  <c:v>1.9963291422491585</c:v>
                </c:pt>
                <c:pt idx="6">
                  <c:v>2.2923375892734024</c:v>
                </c:pt>
                <c:pt idx="7">
                  <c:v>2.6322370955700589</c:v>
                </c:pt>
                <c:pt idx="8">
                  <c:v>3.0225356682700757</c:v>
                </c:pt>
                <c:pt idx="9">
                  <c:v>3.4707062982053789</c:v>
                </c:pt>
                <c:pt idx="10">
                  <c:v>3.9853300441932604</c:v>
                </c:pt>
                <c:pt idx="11">
                  <c:v>4.5762603333396736</c:v>
                </c:pt>
                <c:pt idx="12">
                  <c:v>5.254811623195792</c:v>
                </c:pt>
                <c:pt idx="13">
                  <c:v>6.0339760380550871</c:v>
                </c:pt>
                <c:pt idx="14">
                  <c:v>6.928672127295096</c:v>
                </c:pt>
                <c:pt idx="15">
                  <c:v>7.9560305087041296</c:v>
                </c:pt>
                <c:pt idx="16">
                  <c:v>9.1357218659648396</c:v>
                </c:pt>
                <c:pt idx="17">
                  <c:v>10.490333580415362</c:v>
                </c:pt>
                <c:pt idx="18">
                  <c:v>12.045802208402485</c:v>
                </c:pt>
                <c:pt idx="19">
                  <c:v>13.831910084808673</c:v>
                </c:pt>
                <c:pt idx="20">
                  <c:v>15.882855561149452</c:v>
                </c:pt>
              </c:numCache>
            </c:numRef>
          </c:val>
          <c:smooth val="0"/>
          <c:extLst>
            <c:ext xmlns:c16="http://schemas.microsoft.com/office/drawing/2014/chart" uri="{C3380CC4-5D6E-409C-BE32-E72D297353CC}">
              <c16:uniqueId val="{00000001-CC69-492D-B277-4C5937AEDDDA}"/>
            </c:ext>
          </c:extLst>
        </c:ser>
        <c:ser>
          <c:idx val="3"/>
          <c:order val="2"/>
          <c:tx>
            <c:strRef>
              <c:f>'Extended Gini calculations'!$D$21</c:f>
              <c:strCache>
                <c:ptCount val="1"/>
                <c:pt idx="0">
                  <c:v>S1</c:v>
                </c:pt>
              </c:strCache>
            </c:strRef>
          </c:tx>
          <c:spPr>
            <a:ln w="28575" cap="rnd">
              <a:solidFill>
                <a:schemeClr val="accent3">
                  <a:tint val="77000"/>
                </a:schemeClr>
              </a:solidFill>
              <a:round/>
            </a:ln>
            <a:effectLst/>
          </c:spPr>
          <c:marker>
            <c:symbol val="circle"/>
            <c:size val="5"/>
            <c:spPr>
              <a:solidFill>
                <a:schemeClr val="accent3">
                  <a:tint val="77000"/>
                </a:schemeClr>
              </a:solidFill>
              <a:ln w="9525">
                <a:solidFill>
                  <a:schemeClr val="accent3">
                    <a:tint val="77000"/>
                  </a:schemeClr>
                </a:solidFill>
              </a:ln>
              <a:effectLst/>
            </c:spPr>
          </c:marker>
          <c:cat>
            <c:numRef>
              <c:f>'Extended Gini calculations'!$B$22:$B$42</c:f>
              <c:numCache>
                <c:formatCode>General</c:formatCode>
                <c:ptCount val="21"/>
                <c:pt idx="0">
                  <c:v>1</c:v>
                </c:pt>
                <c:pt idx="1">
                  <c:v>1.05</c:v>
                </c:pt>
                <c:pt idx="2">
                  <c:v>1.1000000000000001</c:v>
                </c:pt>
                <c:pt idx="3">
                  <c:v>1.1499999999999999</c:v>
                </c:pt>
                <c:pt idx="4">
                  <c:v>1.2</c:v>
                </c:pt>
                <c:pt idx="5">
                  <c:v>1.25</c:v>
                </c:pt>
                <c:pt idx="6">
                  <c:v>1.3</c:v>
                </c:pt>
                <c:pt idx="7">
                  <c:v>1.35</c:v>
                </c:pt>
                <c:pt idx="8">
                  <c:v>1.4</c:v>
                </c:pt>
                <c:pt idx="9">
                  <c:v>1.45</c:v>
                </c:pt>
                <c:pt idx="10">
                  <c:v>1.5</c:v>
                </c:pt>
                <c:pt idx="11">
                  <c:v>1.55</c:v>
                </c:pt>
                <c:pt idx="12">
                  <c:v>1.6</c:v>
                </c:pt>
                <c:pt idx="13">
                  <c:v>1.65</c:v>
                </c:pt>
                <c:pt idx="14">
                  <c:v>1.7</c:v>
                </c:pt>
                <c:pt idx="15">
                  <c:v>1.75</c:v>
                </c:pt>
                <c:pt idx="16">
                  <c:v>1.8</c:v>
                </c:pt>
                <c:pt idx="17">
                  <c:v>1.85</c:v>
                </c:pt>
                <c:pt idx="18">
                  <c:v>1.9</c:v>
                </c:pt>
                <c:pt idx="19">
                  <c:v>1.95</c:v>
                </c:pt>
                <c:pt idx="20">
                  <c:v>2</c:v>
                </c:pt>
              </c:numCache>
            </c:numRef>
          </c:cat>
          <c:val>
            <c:numRef>
              <c:f>'Extended Gini calculations'!$D$22:$D$42</c:f>
              <c:numCache>
                <c:formatCode>0.00</c:formatCode>
                <c:ptCount val="21"/>
                <c:pt idx="0">
                  <c:v>1</c:v>
                </c:pt>
                <c:pt idx="1">
                  <c:v>1.1416790084389405</c:v>
                </c:pt>
                <c:pt idx="2">
                  <c:v>1.3034309583101225</c:v>
                </c:pt>
                <c:pt idx="3">
                  <c:v>1.4880997640521174</c:v>
                </c:pt>
                <c:pt idx="4">
                  <c:v>1.6989322630812429</c:v>
                </c:pt>
                <c:pt idx="5">
                  <c:v>1.9396353015195182</c:v>
                </c:pt>
                <c:pt idx="6">
                  <c:v>2.2144409077719693</c:v>
                </c:pt>
                <c:pt idx="7">
                  <c:v>2.5281806998317289</c:v>
                </c:pt>
                <c:pt idx="8">
                  <c:v>2.886370834538353</c:v>
                </c:pt>
                <c:pt idx="9">
                  <c:v>3.2953089923628238</c:v>
                </c:pt>
                <c:pt idx="10">
                  <c:v>3.762185102900713</c:v>
                </c:pt>
                <c:pt idx="11">
                  <c:v>4.29520775784344</c:v>
                </c:pt>
                <c:pt idx="12">
                  <c:v>4.9037485340139426</c:v>
                </c:pt>
                <c:pt idx="13">
                  <c:v>5.5985067639469435</c:v>
                </c:pt>
                <c:pt idx="14">
                  <c:v>6.391697651001647</c:v>
                </c:pt>
                <c:pt idx="15">
                  <c:v>7.2972670364370638</c:v>
                </c:pt>
                <c:pt idx="16">
                  <c:v>8.3311365944736355</c:v>
                </c:pt>
                <c:pt idx="17">
                  <c:v>9.5114837663480287</c:v>
                </c:pt>
                <c:pt idx="18">
                  <c:v>10.85906135514729</c:v>
                </c:pt>
                <c:pt idx="19">
                  <c:v>12.39756240052218</c:v>
                </c:pt>
                <c:pt idx="20">
                  <c:v>14.154036748488048</c:v>
                </c:pt>
              </c:numCache>
            </c:numRef>
          </c:val>
          <c:smooth val="0"/>
          <c:extLst>
            <c:ext xmlns:c16="http://schemas.microsoft.com/office/drawing/2014/chart" uri="{C3380CC4-5D6E-409C-BE32-E72D297353CC}">
              <c16:uniqueId val="{00000002-CC69-492D-B277-4C5937AEDDDA}"/>
            </c:ext>
          </c:extLst>
        </c:ser>
        <c:ser>
          <c:idx val="4"/>
          <c:order val="3"/>
          <c:tx>
            <c:strRef>
              <c:f>'Extended Gini calculations'!$E$21</c:f>
              <c:strCache>
                <c:ptCount val="1"/>
                <c:pt idx="0">
                  <c:v>N2</c:v>
                </c:pt>
              </c:strCache>
            </c:strRef>
          </c:tx>
          <c:spPr>
            <a:ln w="28575" cap="rnd">
              <a:solidFill>
                <a:schemeClr val="accent3">
                  <a:tint val="89000"/>
                </a:schemeClr>
              </a:solidFill>
              <a:round/>
            </a:ln>
            <a:effectLst/>
          </c:spPr>
          <c:marker>
            <c:symbol val="circle"/>
            <c:size val="5"/>
            <c:spPr>
              <a:solidFill>
                <a:schemeClr val="accent3">
                  <a:tint val="89000"/>
                </a:schemeClr>
              </a:solidFill>
              <a:ln w="9525">
                <a:solidFill>
                  <a:schemeClr val="accent3">
                    <a:tint val="89000"/>
                  </a:schemeClr>
                </a:solidFill>
              </a:ln>
              <a:effectLst/>
            </c:spPr>
          </c:marker>
          <c:cat>
            <c:numRef>
              <c:f>'Extended Gini calculations'!$B$22:$B$42</c:f>
              <c:numCache>
                <c:formatCode>General</c:formatCode>
                <c:ptCount val="21"/>
                <c:pt idx="0">
                  <c:v>1</c:v>
                </c:pt>
                <c:pt idx="1">
                  <c:v>1.05</c:v>
                </c:pt>
                <c:pt idx="2">
                  <c:v>1.1000000000000001</c:v>
                </c:pt>
                <c:pt idx="3">
                  <c:v>1.1499999999999999</c:v>
                </c:pt>
                <c:pt idx="4">
                  <c:v>1.2</c:v>
                </c:pt>
                <c:pt idx="5">
                  <c:v>1.25</c:v>
                </c:pt>
                <c:pt idx="6">
                  <c:v>1.3</c:v>
                </c:pt>
                <c:pt idx="7">
                  <c:v>1.35</c:v>
                </c:pt>
                <c:pt idx="8">
                  <c:v>1.4</c:v>
                </c:pt>
                <c:pt idx="9">
                  <c:v>1.45</c:v>
                </c:pt>
                <c:pt idx="10">
                  <c:v>1.5</c:v>
                </c:pt>
                <c:pt idx="11">
                  <c:v>1.55</c:v>
                </c:pt>
                <c:pt idx="12">
                  <c:v>1.6</c:v>
                </c:pt>
                <c:pt idx="13">
                  <c:v>1.65</c:v>
                </c:pt>
                <c:pt idx="14">
                  <c:v>1.7</c:v>
                </c:pt>
                <c:pt idx="15">
                  <c:v>1.75</c:v>
                </c:pt>
                <c:pt idx="16">
                  <c:v>1.8</c:v>
                </c:pt>
                <c:pt idx="17">
                  <c:v>1.85</c:v>
                </c:pt>
                <c:pt idx="18">
                  <c:v>1.9</c:v>
                </c:pt>
                <c:pt idx="19">
                  <c:v>1.95</c:v>
                </c:pt>
                <c:pt idx="20">
                  <c:v>2</c:v>
                </c:pt>
              </c:numCache>
            </c:numRef>
          </c:cat>
          <c:val>
            <c:numRef>
              <c:f>'Extended Gini calculations'!$E$22:$E$42</c:f>
              <c:numCache>
                <c:formatCode>0.00</c:formatCode>
                <c:ptCount val="21"/>
                <c:pt idx="0">
                  <c:v>1</c:v>
                </c:pt>
                <c:pt idx="1">
                  <c:v>1.1358115206611428</c:v>
                </c:pt>
                <c:pt idx="2">
                  <c:v>1.2900678104665773</c:v>
                </c:pt>
                <c:pt idx="3">
                  <c:v>1.465273881562033</c:v>
                </c:pt>
                <c:pt idx="4">
                  <c:v>1.6642749556020284</c:v>
                </c:pt>
                <c:pt idx="5">
                  <c:v>1.8903026681205957</c:v>
                </c:pt>
                <c:pt idx="6">
                  <c:v>2.1470275479878693</c:v>
                </c:pt>
                <c:pt idx="7">
                  <c:v>2.438618624181466</c:v>
                </c:pt>
                <c:pt idx="8">
                  <c:v>2.7698111278441329</c:v>
                </c:pt>
                <c:pt idx="9">
                  <c:v>3.1459833890607993</c:v>
                </c:pt>
                <c:pt idx="10">
                  <c:v>3.5732441771038426</c:v>
                </c:pt>
                <c:pt idx="11">
                  <c:v>4.0585319024898885</c:v>
                </c:pt>
                <c:pt idx="12">
                  <c:v>4.6097272918188015</c:v>
                </c:pt>
                <c:pt idx="13">
                  <c:v>5.2357813651538816</c:v>
                </c:pt>
                <c:pt idx="14">
                  <c:v>5.946860794204702</c:v>
                </c:pt>
                <c:pt idx="15">
                  <c:v>6.7545130018257735</c:v>
                </c:pt>
                <c:pt idx="16">
                  <c:v>7.6718536839291929</c:v>
                </c:pt>
                <c:pt idx="17">
                  <c:v>8.7137797990334054</c:v>
                </c:pt>
                <c:pt idx="18">
                  <c:v>9.8972114842464727</c:v>
                </c:pt>
                <c:pt idx="19">
                  <c:v>11.241366826226914</c:v>
                </c:pt>
                <c:pt idx="20">
                  <c:v>12.768073949206512</c:v>
                </c:pt>
              </c:numCache>
            </c:numRef>
          </c:val>
          <c:smooth val="0"/>
          <c:extLst>
            <c:ext xmlns:c16="http://schemas.microsoft.com/office/drawing/2014/chart" uri="{C3380CC4-5D6E-409C-BE32-E72D297353CC}">
              <c16:uniqueId val="{00000003-CC69-492D-B277-4C5937AEDDDA}"/>
            </c:ext>
          </c:extLst>
        </c:ser>
        <c:ser>
          <c:idx val="5"/>
          <c:order val="4"/>
          <c:tx>
            <c:strRef>
              <c:f>'Extended Gini calculations'!$F$21</c:f>
              <c:strCache>
                <c:ptCount val="1"/>
                <c:pt idx="0">
                  <c:v>N3</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'Extended Gini calculations'!$B$22:$B$42</c:f>
              <c:numCache>
                <c:formatCode>General</c:formatCode>
                <c:ptCount val="21"/>
                <c:pt idx="0">
                  <c:v>1</c:v>
                </c:pt>
                <c:pt idx="1">
                  <c:v>1.05</c:v>
                </c:pt>
                <c:pt idx="2">
                  <c:v>1.1000000000000001</c:v>
                </c:pt>
                <c:pt idx="3">
                  <c:v>1.1499999999999999</c:v>
                </c:pt>
                <c:pt idx="4">
                  <c:v>1.2</c:v>
                </c:pt>
                <c:pt idx="5">
                  <c:v>1.25</c:v>
                </c:pt>
                <c:pt idx="6">
                  <c:v>1.3</c:v>
                </c:pt>
                <c:pt idx="7">
                  <c:v>1.35</c:v>
                </c:pt>
                <c:pt idx="8">
                  <c:v>1.4</c:v>
                </c:pt>
                <c:pt idx="9">
                  <c:v>1.45</c:v>
                </c:pt>
                <c:pt idx="10">
                  <c:v>1.5</c:v>
                </c:pt>
                <c:pt idx="11">
                  <c:v>1.55</c:v>
                </c:pt>
                <c:pt idx="12">
                  <c:v>1.6</c:v>
                </c:pt>
                <c:pt idx="13">
                  <c:v>1.65</c:v>
                </c:pt>
                <c:pt idx="14">
                  <c:v>1.7</c:v>
                </c:pt>
                <c:pt idx="15">
                  <c:v>1.75</c:v>
                </c:pt>
                <c:pt idx="16">
                  <c:v>1.8</c:v>
                </c:pt>
                <c:pt idx="17">
                  <c:v>1.85</c:v>
                </c:pt>
                <c:pt idx="18">
                  <c:v>1.9</c:v>
                </c:pt>
                <c:pt idx="19">
                  <c:v>1.95</c:v>
                </c:pt>
                <c:pt idx="20">
                  <c:v>2</c:v>
                </c:pt>
              </c:numCache>
            </c:numRef>
          </c:cat>
          <c:val>
            <c:numRef>
              <c:f>'Extended Gini calculations'!$F$22:$F$42</c:f>
              <c:numCache>
                <c:formatCode>0.00</c:formatCode>
                <c:ptCount val="21"/>
                <c:pt idx="0">
                  <c:v>1</c:v>
                </c:pt>
                <c:pt idx="1">
                  <c:v>1.1288014780203914</c:v>
                </c:pt>
                <c:pt idx="2">
                  <c:v>1.2741927767810197</c:v>
                </c:pt>
                <c:pt idx="3">
                  <c:v>1.4383106897133209</c:v>
                </c:pt>
                <c:pt idx="4">
                  <c:v>1.6235672324009254</c:v>
                </c:pt>
                <c:pt idx="5">
                  <c:v>1.8326850915996402</c:v>
                </c:pt>
                <c:pt idx="6">
                  <c:v>2.0687376401436102</c:v>
                </c:pt>
                <c:pt idx="7">
                  <c:v>2.3351941058305234</c:v>
                </c:pt>
                <c:pt idx="8">
                  <c:v>2.6359705581259996</c:v>
                </c:pt>
                <c:pt idx="9">
                  <c:v>2.975487462030864</c:v>
                </c:pt>
                <c:pt idx="10">
                  <c:v>3.3587346449715825</c:v>
                </c:pt>
                <c:pt idx="11">
                  <c:v>3.7913446315222163</c:v>
                </c:pt>
                <c:pt idx="12">
                  <c:v>4.2796754237469532</c:v>
                </c:pt>
                <c:pt idx="13">
                  <c:v>4.8309039437731034</c:v>
                </c:pt>
                <c:pt idx="14">
                  <c:v>5.4531315119056156</c:v>
                </c:pt>
                <c:pt idx="15">
                  <c:v>6.1555029104786287</c:v>
                </c:pt>
                <c:pt idx="16">
                  <c:v>6.9483407833071</c:v>
                </c:pt>
                <c:pt idx="17">
                  <c:v>7.8432973459864135</c:v>
                </c:pt>
                <c:pt idx="18">
                  <c:v>8.8535256367028694</c:v>
                </c:pt>
                <c:pt idx="19">
                  <c:v>9.993872824401631</c:v>
                </c:pt>
                <c:pt idx="20">
                  <c:v>11.28109841533238</c:v>
                </c:pt>
              </c:numCache>
            </c:numRef>
          </c:val>
          <c:smooth val="0"/>
          <c:extLst>
            <c:ext xmlns:c16="http://schemas.microsoft.com/office/drawing/2014/chart" uri="{C3380CC4-5D6E-409C-BE32-E72D297353CC}">
              <c16:uniqueId val="{00000004-CC69-492D-B277-4C5937AEDDDA}"/>
            </c:ext>
          </c:extLst>
        </c:ser>
        <c:ser>
          <c:idx val="6"/>
          <c:order val="5"/>
          <c:tx>
            <c:strRef>
              <c:f>'Extended Gini calculations'!$G$21</c:f>
              <c:strCache>
                <c:ptCount val="1"/>
                <c:pt idx="0">
                  <c:v>S2</c:v>
                </c:pt>
              </c:strCache>
            </c:strRef>
          </c:tx>
          <c:spPr>
            <a:ln w="28575" cap="rnd">
              <a:solidFill>
                <a:schemeClr val="accent3">
                  <a:shade val="88000"/>
                </a:schemeClr>
              </a:solidFill>
              <a:round/>
            </a:ln>
            <a:effectLst/>
          </c:spPr>
          <c:marker>
            <c:symbol val="circle"/>
            <c:size val="5"/>
            <c:spPr>
              <a:solidFill>
                <a:schemeClr val="accent3">
                  <a:shade val="88000"/>
                </a:schemeClr>
              </a:solidFill>
              <a:ln w="9525">
                <a:solidFill>
                  <a:schemeClr val="accent3">
                    <a:shade val="88000"/>
                  </a:schemeClr>
                </a:solidFill>
              </a:ln>
              <a:effectLst/>
            </c:spPr>
          </c:marker>
          <c:cat>
            <c:numRef>
              <c:f>'Extended Gini calculations'!$B$22:$B$42</c:f>
              <c:numCache>
                <c:formatCode>General</c:formatCode>
                <c:ptCount val="21"/>
                <c:pt idx="0">
                  <c:v>1</c:v>
                </c:pt>
                <c:pt idx="1">
                  <c:v>1.05</c:v>
                </c:pt>
                <c:pt idx="2">
                  <c:v>1.1000000000000001</c:v>
                </c:pt>
                <c:pt idx="3">
                  <c:v>1.1499999999999999</c:v>
                </c:pt>
                <c:pt idx="4">
                  <c:v>1.2</c:v>
                </c:pt>
                <c:pt idx="5">
                  <c:v>1.25</c:v>
                </c:pt>
                <c:pt idx="6">
                  <c:v>1.3</c:v>
                </c:pt>
                <c:pt idx="7">
                  <c:v>1.35</c:v>
                </c:pt>
                <c:pt idx="8">
                  <c:v>1.4</c:v>
                </c:pt>
                <c:pt idx="9">
                  <c:v>1.45</c:v>
                </c:pt>
                <c:pt idx="10">
                  <c:v>1.5</c:v>
                </c:pt>
                <c:pt idx="11">
                  <c:v>1.55</c:v>
                </c:pt>
                <c:pt idx="12">
                  <c:v>1.6</c:v>
                </c:pt>
                <c:pt idx="13">
                  <c:v>1.65</c:v>
                </c:pt>
                <c:pt idx="14">
                  <c:v>1.7</c:v>
                </c:pt>
                <c:pt idx="15">
                  <c:v>1.75</c:v>
                </c:pt>
                <c:pt idx="16">
                  <c:v>1.8</c:v>
                </c:pt>
                <c:pt idx="17">
                  <c:v>1.85</c:v>
                </c:pt>
                <c:pt idx="18">
                  <c:v>1.9</c:v>
                </c:pt>
                <c:pt idx="19">
                  <c:v>1.95</c:v>
                </c:pt>
                <c:pt idx="20">
                  <c:v>2</c:v>
                </c:pt>
              </c:numCache>
            </c:numRef>
          </c:cat>
          <c:val>
            <c:numRef>
              <c:f>'Extended Gini calculations'!$G$22:$G$42</c:f>
              <c:numCache>
                <c:formatCode>0.00</c:formatCode>
                <c:ptCount val="21"/>
                <c:pt idx="0">
                  <c:v>1</c:v>
                </c:pt>
                <c:pt idx="1">
                  <c:v>1.1197144426517531</c:v>
                </c:pt>
                <c:pt idx="2">
                  <c:v>1.2537604330829262</c:v>
                </c:pt>
                <c:pt idx="3">
                  <c:v>1.4038536645482687</c:v>
                </c:pt>
                <c:pt idx="4">
                  <c:v>1.5719152235642864</c:v>
                </c:pt>
                <c:pt idx="5">
                  <c:v>1.7600961784490909</c:v>
                </c:pt>
                <c:pt idx="6">
                  <c:v>1.9708051114656049</c:v>
                </c:pt>
                <c:pt idx="7">
                  <c:v>2.2067389469599354</c:v>
                </c:pt>
                <c:pt idx="8">
                  <c:v>2.4709174700731591</c:v>
                </c:pt>
                <c:pt idx="9">
                  <c:v>2.7667219778414482</c:v>
                </c:pt>
                <c:pt idx="10">
                  <c:v>3.0979385573910934</c:v>
                </c:pt>
                <c:pt idx="11">
                  <c:v>3.4688065451585448</c:v>
                </c:pt>
                <c:pt idx="12">
                  <c:v>3.8840727873789538</c:v>
                </c:pt>
                <c:pt idx="13">
                  <c:v>4.3490523963388652</c:v>
                </c:pt>
                <c:pt idx="14">
                  <c:v>4.8696967800298427</c:v>
                </c:pt>
                <c:pt idx="15">
                  <c:v>5.4526698159341525</c:v>
                </c:pt>
                <c:pt idx="16">
                  <c:v>6.1054331439127498</c:v>
                </c:pt>
                <c:pt idx="17">
                  <c:v>6.8363416698838018</c:v>
                </c:pt>
                <c:pt idx="18">
                  <c:v>7.6547505026708951</c:v>
                </c:pt>
                <c:pt idx="19">
                  <c:v>8.5711346927363703</c:v>
                </c:pt>
                <c:pt idx="20">
                  <c:v>9.5972233053704095</c:v>
                </c:pt>
              </c:numCache>
            </c:numRef>
          </c:val>
          <c:smooth val="0"/>
          <c:extLst>
            <c:ext xmlns:c16="http://schemas.microsoft.com/office/drawing/2014/chart" uri="{C3380CC4-5D6E-409C-BE32-E72D297353CC}">
              <c16:uniqueId val="{00000005-CC69-492D-B277-4C5937AEDDDA}"/>
            </c:ext>
          </c:extLst>
        </c:ser>
        <c:ser>
          <c:idx val="7"/>
          <c:order val="6"/>
          <c:tx>
            <c:strRef>
              <c:f>'Extended Gini calculations'!$H$21</c:f>
              <c:strCache>
                <c:ptCount val="1"/>
                <c:pt idx="0">
                  <c:v>S3</c:v>
                </c:pt>
              </c:strCache>
            </c:strRef>
          </c:tx>
          <c:spPr>
            <a:ln w="28575" cap="rnd">
              <a:solidFill>
                <a:schemeClr val="accent3">
                  <a:shade val="76000"/>
                </a:schemeClr>
              </a:solidFill>
              <a:round/>
            </a:ln>
            <a:effectLst/>
          </c:spPr>
          <c:marker>
            <c:symbol val="circle"/>
            <c:size val="5"/>
            <c:spPr>
              <a:solidFill>
                <a:schemeClr val="accent3">
                  <a:shade val="76000"/>
                </a:schemeClr>
              </a:solidFill>
              <a:ln w="9525">
                <a:solidFill>
                  <a:schemeClr val="accent3">
                    <a:shade val="76000"/>
                  </a:schemeClr>
                </a:solidFill>
              </a:ln>
              <a:effectLst/>
            </c:spPr>
          </c:marker>
          <c:cat>
            <c:numRef>
              <c:f>'Extended Gini calculations'!$B$22:$B$42</c:f>
              <c:numCache>
                <c:formatCode>General</c:formatCode>
                <c:ptCount val="21"/>
                <c:pt idx="0">
                  <c:v>1</c:v>
                </c:pt>
                <c:pt idx="1">
                  <c:v>1.05</c:v>
                </c:pt>
                <c:pt idx="2">
                  <c:v>1.1000000000000001</c:v>
                </c:pt>
                <c:pt idx="3">
                  <c:v>1.1499999999999999</c:v>
                </c:pt>
                <c:pt idx="4">
                  <c:v>1.2</c:v>
                </c:pt>
                <c:pt idx="5">
                  <c:v>1.25</c:v>
                </c:pt>
                <c:pt idx="6">
                  <c:v>1.3</c:v>
                </c:pt>
                <c:pt idx="7">
                  <c:v>1.35</c:v>
                </c:pt>
                <c:pt idx="8">
                  <c:v>1.4</c:v>
                </c:pt>
                <c:pt idx="9">
                  <c:v>1.45</c:v>
                </c:pt>
                <c:pt idx="10">
                  <c:v>1.5</c:v>
                </c:pt>
                <c:pt idx="11">
                  <c:v>1.55</c:v>
                </c:pt>
                <c:pt idx="12">
                  <c:v>1.6</c:v>
                </c:pt>
                <c:pt idx="13">
                  <c:v>1.65</c:v>
                </c:pt>
                <c:pt idx="14">
                  <c:v>1.7</c:v>
                </c:pt>
                <c:pt idx="15">
                  <c:v>1.75</c:v>
                </c:pt>
                <c:pt idx="16">
                  <c:v>1.8</c:v>
                </c:pt>
                <c:pt idx="17">
                  <c:v>1.85</c:v>
                </c:pt>
                <c:pt idx="18">
                  <c:v>1.9</c:v>
                </c:pt>
                <c:pt idx="19">
                  <c:v>1.95</c:v>
                </c:pt>
                <c:pt idx="20">
                  <c:v>2</c:v>
                </c:pt>
              </c:numCache>
            </c:numRef>
          </c:cat>
          <c:val>
            <c:numRef>
              <c:f>'Extended Gini calculations'!$H$22:$H$42</c:f>
              <c:numCache>
                <c:formatCode>0.00</c:formatCode>
                <c:ptCount val="21"/>
                <c:pt idx="0">
                  <c:v>1</c:v>
                </c:pt>
                <c:pt idx="1">
                  <c:v>1.1069273724536814</c:v>
                </c:pt>
                <c:pt idx="2">
                  <c:v>1.2252882078872114</c:v>
                </c:pt>
                <c:pt idx="3">
                  <c:v>1.3563050564550705</c:v>
                </c:pt>
                <c:pt idx="4">
                  <c:v>1.5013311923874537</c:v>
                </c:pt>
                <c:pt idx="5">
                  <c:v>1.6618645919721964</c:v>
                </c:pt>
                <c:pt idx="6">
                  <c:v>1.839563406165593</c:v>
                </c:pt>
                <c:pt idx="7">
                  <c:v>2.0362630876488241</c:v>
                </c:pt>
                <c:pt idx="8">
                  <c:v>2.2539953492355322</c:v>
                </c:pt>
                <c:pt idx="9">
                  <c:v>2.4950091494521063</c:v>
                </c:pt>
                <c:pt idx="10">
                  <c:v>2.7617939220509142</c:v>
                </c:pt>
                <c:pt idx="11">
                  <c:v>3.0571052893943667</c:v>
                </c:pt>
                <c:pt idx="12">
                  <c:v>3.3839935253035578</c:v>
                </c:pt>
                <c:pt idx="13">
                  <c:v>3.7458350613645361</c:v>
                </c:pt>
                <c:pt idx="14">
                  <c:v>4.1463673621211212</c:v>
                </c:pt>
                <c:pt idx="15">
                  <c:v>4.5897275293804345</c:v>
                </c:pt>
                <c:pt idx="16">
                  <c:v>5.0804950343754127</c:v>
                </c:pt>
                <c:pt idx="17">
                  <c:v>5.62373901916515</c:v>
                </c:pt>
                <c:pt idx="18">
                  <c:v>6.2250706558497209</c:v>
                </c:pt>
                <c:pt idx="19">
                  <c:v>6.89070110441825</c:v>
                </c:pt>
                <c:pt idx="20">
                  <c:v>7.6275056678773732</c:v>
                </c:pt>
              </c:numCache>
            </c:numRef>
          </c:val>
          <c:smooth val="0"/>
          <c:extLst>
            <c:ext xmlns:c16="http://schemas.microsoft.com/office/drawing/2014/chart" uri="{C3380CC4-5D6E-409C-BE32-E72D297353CC}">
              <c16:uniqueId val="{00000006-CC69-492D-B277-4C5937AEDDDA}"/>
            </c:ext>
          </c:extLst>
        </c:ser>
        <c:ser>
          <c:idx val="8"/>
          <c:order val="7"/>
          <c:tx>
            <c:strRef>
              <c:f>'Extended Gini calculations'!$I$21</c:f>
              <c:strCache>
                <c:ptCount val="1"/>
                <c:pt idx="0">
                  <c:v>N4</c:v>
                </c:pt>
              </c:strCache>
            </c:strRef>
          </c:tx>
          <c:spPr>
            <a:ln w="28575" cap="rnd">
              <a:solidFill>
                <a:schemeClr val="accent3">
                  <a:shade val="65000"/>
                </a:schemeClr>
              </a:solidFill>
              <a:round/>
            </a:ln>
            <a:effectLst/>
          </c:spPr>
          <c:marker>
            <c:symbol val="circle"/>
            <c:size val="5"/>
            <c:spPr>
              <a:solidFill>
                <a:schemeClr val="accent3">
                  <a:shade val="65000"/>
                </a:schemeClr>
              </a:solidFill>
              <a:ln w="9525">
                <a:solidFill>
                  <a:schemeClr val="accent3">
                    <a:shade val="65000"/>
                  </a:schemeClr>
                </a:solidFill>
              </a:ln>
              <a:effectLst/>
            </c:spPr>
          </c:marker>
          <c:cat>
            <c:numRef>
              <c:f>'Extended Gini calculations'!$B$22:$B$42</c:f>
              <c:numCache>
                <c:formatCode>General</c:formatCode>
                <c:ptCount val="21"/>
                <c:pt idx="0">
                  <c:v>1</c:v>
                </c:pt>
                <c:pt idx="1">
                  <c:v>1.05</c:v>
                </c:pt>
                <c:pt idx="2">
                  <c:v>1.1000000000000001</c:v>
                </c:pt>
                <c:pt idx="3">
                  <c:v>1.1499999999999999</c:v>
                </c:pt>
                <c:pt idx="4">
                  <c:v>1.2</c:v>
                </c:pt>
                <c:pt idx="5">
                  <c:v>1.25</c:v>
                </c:pt>
                <c:pt idx="6">
                  <c:v>1.3</c:v>
                </c:pt>
                <c:pt idx="7">
                  <c:v>1.35</c:v>
                </c:pt>
                <c:pt idx="8">
                  <c:v>1.4</c:v>
                </c:pt>
                <c:pt idx="9">
                  <c:v>1.45</c:v>
                </c:pt>
                <c:pt idx="10">
                  <c:v>1.5</c:v>
                </c:pt>
                <c:pt idx="11">
                  <c:v>1.55</c:v>
                </c:pt>
                <c:pt idx="12">
                  <c:v>1.6</c:v>
                </c:pt>
                <c:pt idx="13">
                  <c:v>1.65</c:v>
                </c:pt>
                <c:pt idx="14">
                  <c:v>1.7</c:v>
                </c:pt>
                <c:pt idx="15">
                  <c:v>1.75</c:v>
                </c:pt>
                <c:pt idx="16">
                  <c:v>1.8</c:v>
                </c:pt>
                <c:pt idx="17">
                  <c:v>1.85</c:v>
                </c:pt>
                <c:pt idx="18">
                  <c:v>1.9</c:v>
                </c:pt>
                <c:pt idx="19">
                  <c:v>1.95</c:v>
                </c:pt>
                <c:pt idx="20">
                  <c:v>2</c:v>
                </c:pt>
              </c:numCache>
            </c:numRef>
          </c:cat>
          <c:val>
            <c:numRef>
              <c:f>'Extended Gini calculations'!$I$22:$I$42</c:f>
              <c:numCache>
                <c:formatCode>0.00</c:formatCode>
                <c:ptCount val="21"/>
                <c:pt idx="0">
                  <c:v>1</c:v>
                </c:pt>
                <c:pt idx="1">
                  <c:v>1.092883662109394</c:v>
                </c:pt>
                <c:pt idx="2">
                  <c:v>1.1943946989056398</c:v>
                </c:pt>
                <c:pt idx="3">
                  <c:v>1.3053344525440418</c:v>
                </c:pt>
                <c:pt idx="4">
                  <c:v>1.4265786967738934</c:v>
                </c:pt>
                <c:pt idx="5">
                  <c:v>1.559084550417499</c:v>
                </c:pt>
                <c:pt idx="6">
                  <c:v>1.7038980329984545</c:v>
                </c:pt>
                <c:pt idx="7">
                  <c:v>1.8621623221643435</c:v>
                </c:pt>
                <c:pt idx="8">
                  <c:v>2.0351267780890998</c:v>
                </c:pt>
                <c:pt idx="9">
                  <c:v>2.2241568060949071</c:v>
                </c:pt>
                <c:pt idx="10">
                  <c:v>2.4307446353505346</c:v>
                </c:pt>
                <c:pt idx="11">
                  <c:v>2.6565210987346561</c:v>
                </c:pt>
                <c:pt idx="12">
                  <c:v>2.9032685068560014</c:v>
                </c:pt>
                <c:pt idx="13">
                  <c:v>3.1729347178596576</c:v>
                </c:pt>
                <c:pt idx="14">
                  <c:v>3.4676485140884985</c:v>
                </c:pt>
                <c:pt idx="15">
                  <c:v>3.7897364069852362</c:v>
                </c:pt>
                <c:pt idx="16">
                  <c:v>4.1417410028953219</c:v>
                </c:pt>
                <c:pt idx="17">
                  <c:v>4.5264410747528716</c:v>
                </c:pt>
                <c:pt idx="18">
                  <c:v>4.9468734980982969</c:v>
                </c:pt>
                <c:pt idx="19">
                  <c:v>5.4063572245935765</c:v>
                </c:pt>
                <c:pt idx="20">
                  <c:v>5.9085194822854046</c:v>
                </c:pt>
              </c:numCache>
            </c:numRef>
          </c:val>
          <c:smooth val="0"/>
          <c:extLst>
            <c:ext xmlns:c16="http://schemas.microsoft.com/office/drawing/2014/chart" uri="{C3380CC4-5D6E-409C-BE32-E72D297353CC}">
              <c16:uniqueId val="{00000007-CC69-492D-B277-4C5937AEDDDA}"/>
            </c:ext>
          </c:extLst>
        </c:ser>
        <c:ser>
          <c:idx val="9"/>
          <c:order val="8"/>
          <c:tx>
            <c:strRef>
              <c:f>'Extended Gini calculations'!$J$21</c:f>
              <c:strCache>
                <c:ptCount val="1"/>
                <c:pt idx="0">
                  <c:v>N5</c:v>
                </c:pt>
              </c:strCache>
            </c:strRef>
          </c:tx>
          <c:spPr>
            <a:ln w="28575" cap="rnd">
              <a:solidFill>
                <a:schemeClr val="accent3">
                  <a:shade val="53000"/>
                </a:schemeClr>
              </a:solidFill>
              <a:round/>
            </a:ln>
            <a:effectLst/>
          </c:spPr>
          <c:marker>
            <c:symbol val="circle"/>
            <c:size val="5"/>
            <c:spPr>
              <a:solidFill>
                <a:schemeClr val="accent3">
                  <a:shade val="53000"/>
                </a:schemeClr>
              </a:solidFill>
              <a:ln w="9525">
                <a:solidFill>
                  <a:schemeClr val="accent3">
                    <a:shade val="53000"/>
                  </a:schemeClr>
                </a:solidFill>
              </a:ln>
              <a:effectLst/>
            </c:spPr>
          </c:marker>
          <c:cat>
            <c:numRef>
              <c:f>'Extended Gini calculations'!$B$22:$B$42</c:f>
              <c:numCache>
                <c:formatCode>General</c:formatCode>
                <c:ptCount val="21"/>
                <c:pt idx="0">
                  <c:v>1</c:v>
                </c:pt>
                <c:pt idx="1">
                  <c:v>1.05</c:v>
                </c:pt>
                <c:pt idx="2">
                  <c:v>1.1000000000000001</c:v>
                </c:pt>
                <c:pt idx="3">
                  <c:v>1.1499999999999999</c:v>
                </c:pt>
                <c:pt idx="4">
                  <c:v>1.2</c:v>
                </c:pt>
                <c:pt idx="5">
                  <c:v>1.25</c:v>
                </c:pt>
                <c:pt idx="6">
                  <c:v>1.3</c:v>
                </c:pt>
                <c:pt idx="7">
                  <c:v>1.35</c:v>
                </c:pt>
                <c:pt idx="8">
                  <c:v>1.4</c:v>
                </c:pt>
                <c:pt idx="9">
                  <c:v>1.45</c:v>
                </c:pt>
                <c:pt idx="10">
                  <c:v>1.5</c:v>
                </c:pt>
                <c:pt idx="11">
                  <c:v>1.55</c:v>
                </c:pt>
                <c:pt idx="12">
                  <c:v>1.6</c:v>
                </c:pt>
                <c:pt idx="13">
                  <c:v>1.65</c:v>
                </c:pt>
                <c:pt idx="14">
                  <c:v>1.7</c:v>
                </c:pt>
                <c:pt idx="15">
                  <c:v>1.75</c:v>
                </c:pt>
                <c:pt idx="16">
                  <c:v>1.8</c:v>
                </c:pt>
                <c:pt idx="17">
                  <c:v>1.85</c:v>
                </c:pt>
                <c:pt idx="18">
                  <c:v>1.9</c:v>
                </c:pt>
                <c:pt idx="19">
                  <c:v>1.95</c:v>
                </c:pt>
                <c:pt idx="20">
                  <c:v>2</c:v>
                </c:pt>
              </c:numCache>
            </c:numRef>
          </c:cat>
          <c:val>
            <c:numRef>
              <c:f>'Extended Gini calculations'!$J$22:$J$42</c:f>
              <c:numCache>
                <c:formatCode>0.00</c:formatCode>
                <c:ptCount val="21"/>
                <c:pt idx="0">
                  <c:v>1</c:v>
                </c:pt>
                <c:pt idx="1">
                  <c:v>1.0786475994379423</c:v>
                </c:pt>
                <c:pt idx="2">
                  <c:v>1.1634806437732352</c:v>
                </c:pt>
                <c:pt idx="3">
                  <c:v>1.2549856033985112</c:v>
                </c:pt>
                <c:pt idx="4">
                  <c:v>1.3536872084349818</c:v>
                </c:pt>
                <c:pt idx="5">
                  <c:v>1.4601514577682422</c:v>
                </c:pt>
                <c:pt idx="6">
                  <c:v>1.5749888647375263</c:v>
                </c:pt>
                <c:pt idx="7">
                  <c:v>1.6988579580906222</c:v>
                </c:pt>
                <c:pt idx="8">
                  <c:v>1.8324690582804932</c:v>
                </c:pt>
                <c:pt idx="9">
                  <c:v>1.9765883507585607</c:v>
                </c:pt>
                <c:pt idx="10">
                  <c:v>2.1320422796227221</c:v>
                </c:pt>
                <c:pt idx="11">
                  <c:v>2.299722286815248</c:v>
                </c:pt>
                <c:pt idx="12">
                  <c:v>2.4805899240472016</c:v>
                </c:pt>
                <c:pt idx="13">
                  <c:v>2.6756823667634606</c:v>
                </c:pt>
                <c:pt idx="14">
                  <c:v>2.8861183617678381</c:v>
                </c:pt>
                <c:pt idx="15">
                  <c:v>3.113104642614644</c:v>
                </c:pt>
                <c:pt idx="16">
                  <c:v>3.3579428495554002</c:v>
                </c:pt>
                <c:pt idx="17">
                  <c:v>3.6220369937227344</c:v>
                </c:pt>
                <c:pt idx="18">
                  <c:v>3.9069015083544465</c:v>
                </c:pt>
                <c:pt idx="19">
                  <c:v>4.2141699332270006</c:v>
                </c:pt>
                <c:pt idx="20">
                  <c:v>4.5456042820988554</c:v>
                </c:pt>
              </c:numCache>
            </c:numRef>
          </c:val>
          <c:smooth val="0"/>
          <c:extLst>
            <c:ext xmlns:c16="http://schemas.microsoft.com/office/drawing/2014/chart" uri="{C3380CC4-5D6E-409C-BE32-E72D297353CC}">
              <c16:uniqueId val="{00000008-CC69-492D-B277-4C5937AEDDDA}"/>
            </c:ext>
          </c:extLst>
        </c:ser>
        <c:ser>
          <c:idx val="10"/>
          <c:order val="9"/>
          <c:tx>
            <c:strRef>
              <c:f>'Extended Gini calculations'!$K$21</c:f>
              <c:strCache>
                <c:ptCount val="1"/>
                <c:pt idx="0">
                  <c:v>S4</c:v>
                </c:pt>
              </c:strCache>
            </c:strRef>
          </c:tx>
          <c:spPr>
            <a:ln w="28575" cap="rnd">
              <a:solidFill>
                <a:schemeClr val="accent3">
                  <a:shade val="41000"/>
                </a:schemeClr>
              </a:solidFill>
              <a:round/>
            </a:ln>
            <a:effectLst/>
          </c:spPr>
          <c:marker>
            <c:symbol val="circle"/>
            <c:size val="5"/>
            <c:spPr>
              <a:solidFill>
                <a:schemeClr val="accent3">
                  <a:shade val="41000"/>
                </a:schemeClr>
              </a:solidFill>
              <a:ln w="9525">
                <a:solidFill>
                  <a:schemeClr val="accent3">
                    <a:shade val="41000"/>
                  </a:schemeClr>
                </a:solidFill>
              </a:ln>
              <a:effectLst/>
            </c:spPr>
          </c:marker>
          <c:cat>
            <c:numRef>
              <c:f>'Extended Gini calculations'!$B$22:$B$42</c:f>
              <c:numCache>
                <c:formatCode>General</c:formatCode>
                <c:ptCount val="21"/>
                <c:pt idx="0">
                  <c:v>1</c:v>
                </c:pt>
                <c:pt idx="1">
                  <c:v>1.05</c:v>
                </c:pt>
                <c:pt idx="2">
                  <c:v>1.1000000000000001</c:v>
                </c:pt>
                <c:pt idx="3">
                  <c:v>1.1499999999999999</c:v>
                </c:pt>
                <c:pt idx="4">
                  <c:v>1.2</c:v>
                </c:pt>
                <c:pt idx="5">
                  <c:v>1.25</c:v>
                </c:pt>
                <c:pt idx="6">
                  <c:v>1.3</c:v>
                </c:pt>
                <c:pt idx="7">
                  <c:v>1.35</c:v>
                </c:pt>
                <c:pt idx="8">
                  <c:v>1.4</c:v>
                </c:pt>
                <c:pt idx="9">
                  <c:v>1.45</c:v>
                </c:pt>
                <c:pt idx="10">
                  <c:v>1.5</c:v>
                </c:pt>
                <c:pt idx="11">
                  <c:v>1.55</c:v>
                </c:pt>
                <c:pt idx="12">
                  <c:v>1.6</c:v>
                </c:pt>
                <c:pt idx="13">
                  <c:v>1.65</c:v>
                </c:pt>
                <c:pt idx="14">
                  <c:v>1.7</c:v>
                </c:pt>
                <c:pt idx="15">
                  <c:v>1.75</c:v>
                </c:pt>
                <c:pt idx="16">
                  <c:v>1.8</c:v>
                </c:pt>
                <c:pt idx="17">
                  <c:v>1.85</c:v>
                </c:pt>
                <c:pt idx="18">
                  <c:v>1.9</c:v>
                </c:pt>
                <c:pt idx="19">
                  <c:v>1.95</c:v>
                </c:pt>
                <c:pt idx="20">
                  <c:v>2</c:v>
                </c:pt>
              </c:numCache>
            </c:numRef>
          </c:cat>
          <c:val>
            <c:numRef>
              <c:f>'Extended Gini calculations'!$K$22:$K$42</c:f>
              <c:numCache>
                <c:formatCode>0.00</c:formatCode>
                <c:ptCount val="21"/>
                <c:pt idx="0">
                  <c:v>1</c:v>
                </c:pt>
                <c:pt idx="1">
                  <c:v>1.0556317203073842</c:v>
                </c:pt>
                <c:pt idx="2">
                  <c:v>1.1143583289191274</c:v>
                </c:pt>
                <c:pt idx="3">
                  <c:v>1.1763519997957597</c:v>
                </c:pt>
                <c:pt idx="4">
                  <c:v>1.24179448523143</c:v>
                </c:pt>
                <c:pt idx="5">
                  <c:v>1.3108776487130769</c:v>
                </c:pt>
                <c:pt idx="6">
                  <c:v>1.383804027423484</c:v>
                </c:pt>
                <c:pt idx="7">
                  <c:v>1.4607874260373388</c:v>
                </c:pt>
                <c:pt idx="8">
                  <c:v>1.5420535435511915</c:v>
                </c:pt>
                <c:pt idx="9">
                  <c:v>1.6278406349850421</c:v>
                </c:pt>
                <c:pt idx="10">
                  <c:v>1.7184002098955244</c:v>
                </c:pt>
                <c:pt idx="11">
                  <c:v>1.8139977697485825</c:v>
                </c:pt>
                <c:pt idx="12">
                  <c:v>1.9149135863134543</c:v>
                </c:pt>
                <c:pt idx="13">
                  <c:v>2.0214435233600541</c:v>
                </c:pt>
                <c:pt idx="14">
                  <c:v>2.1338999040687936</c:v>
                </c:pt>
                <c:pt idx="15">
                  <c:v>2.2526124266959027</c:v>
                </c:pt>
                <c:pt idx="16">
                  <c:v>2.3779291311787873</c:v>
                </c:pt>
                <c:pt idx="17">
                  <c:v>2.5102174195153055</c:v>
                </c:pt>
                <c:pt idx="18">
                  <c:v>2.6498651329085048</c:v>
                </c:pt>
                <c:pt idx="19">
                  <c:v>2.7972816888347607</c:v>
                </c:pt>
                <c:pt idx="20">
                  <c:v>2.9528992813689827</c:v>
                </c:pt>
              </c:numCache>
            </c:numRef>
          </c:val>
          <c:smooth val="0"/>
          <c:extLst>
            <c:ext xmlns:c16="http://schemas.microsoft.com/office/drawing/2014/chart" uri="{C3380CC4-5D6E-409C-BE32-E72D297353CC}">
              <c16:uniqueId val="{00000009-CC69-492D-B277-4C5937AEDDDA}"/>
            </c:ext>
          </c:extLst>
        </c:ser>
        <c:ser>
          <c:idx val="0"/>
          <c:order val="10"/>
          <c:tx>
            <c:strRef>
              <c:f>'Extended Gini calculations'!$L$21</c:f>
              <c:strCache>
                <c:ptCount val="1"/>
                <c:pt idx="0">
                  <c:v>S5</c:v>
                </c:pt>
              </c:strCache>
            </c:strRef>
          </c:tx>
          <c:spPr>
            <a:ln w="28575" cap="rnd">
              <a:solidFill>
                <a:schemeClr val="tx1"/>
              </a:solidFill>
              <a:round/>
            </a:ln>
            <a:effectLst/>
          </c:spPr>
          <c:marker>
            <c:symbol val="circle"/>
            <c:size val="5"/>
            <c:spPr>
              <a:solidFill>
                <a:schemeClr val="tx1"/>
              </a:solidFill>
              <a:ln w="9525">
                <a:solidFill>
                  <a:schemeClr val="accent3">
                    <a:tint val="42000"/>
                  </a:schemeClr>
                </a:solidFill>
              </a:ln>
              <a:effectLst/>
            </c:spPr>
          </c:marker>
          <c:cat>
            <c:numRef>
              <c:f>'Extended Gini calculations'!$B$22:$B$42</c:f>
              <c:numCache>
                <c:formatCode>General</c:formatCode>
                <c:ptCount val="21"/>
                <c:pt idx="0">
                  <c:v>1</c:v>
                </c:pt>
                <c:pt idx="1">
                  <c:v>1.05</c:v>
                </c:pt>
                <c:pt idx="2">
                  <c:v>1.1000000000000001</c:v>
                </c:pt>
                <c:pt idx="3">
                  <c:v>1.1499999999999999</c:v>
                </c:pt>
                <c:pt idx="4">
                  <c:v>1.2</c:v>
                </c:pt>
                <c:pt idx="5">
                  <c:v>1.25</c:v>
                </c:pt>
                <c:pt idx="6">
                  <c:v>1.3</c:v>
                </c:pt>
                <c:pt idx="7">
                  <c:v>1.35</c:v>
                </c:pt>
                <c:pt idx="8">
                  <c:v>1.4</c:v>
                </c:pt>
                <c:pt idx="9">
                  <c:v>1.45</c:v>
                </c:pt>
                <c:pt idx="10">
                  <c:v>1.5</c:v>
                </c:pt>
                <c:pt idx="11">
                  <c:v>1.55</c:v>
                </c:pt>
                <c:pt idx="12">
                  <c:v>1.6</c:v>
                </c:pt>
                <c:pt idx="13">
                  <c:v>1.65</c:v>
                </c:pt>
                <c:pt idx="14">
                  <c:v>1.7</c:v>
                </c:pt>
                <c:pt idx="15">
                  <c:v>1.75</c:v>
                </c:pt>
                <c:pt idx="16">
                  <c:v>1.8</c:v>
                </c:pt>
                <c:pt idx="17">
                  <c:v>1.85</c:v>
                </c:pt>
                <c:pt idx="18">
                  <c:v>1.9</c:v>
                </c:pt>
                <c:pt idx="19">
                  <c:v>1.95</c:v>
                </c:pt>
                <c:pt idx="20">
                  <c:v>2</c:v>
                </c:pt>
              </c:numCache>
            </c:numRef>
          </c:cat>
          <c:val>
            <c:numRef>
              <c:f>'Extended Gini calculations'!$L$22:$L$42</c:f>
              <c:numCache>
                <c:formatCode>0.00</c:formatCode>
                <c:ptCount val="2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numCache>
            </c:numRef>
          </c:val>
          <c:smooth val="0"/>
          <c:extLst>
            <c:ext xmlns:c16="http://schemas.microsoft.com/office/drawing/2014/chart" uri="{C3380CC4-5D6E-409C-BE32-E72D297353CC}">
              <c16:uniqueId val="{0000000B-CC69-492D-B277-4C5937AEDDDA}"/>
            </c:ext>
          </c:extLst>
        </c:ser>
        <c:dLbls>
          <c:showLegendKey val="0"/>
          <c:showVal val="0"/>
          <c:showCatName val="0"/>
          <c:showSerName val="0"/>
          <c:showPercent val="0"/>
          <c:showBubbleSize val="0"/>
        </c:dLbls>
        <c:marker val="1"/>
        <c:smooth val="0"/>
        <c:axId val="792468200"/>
        <c:axId val="425535656"/>
        <c:extLst>
          <c:ext xmlns:c15="http://schemas.microsoft.com/office/drawing/2012/chart" uri="{02D57815-91ED-43cb-92C2-25804820EDAC}">
            <c15:filteredLineSeries>
              <c15:ser>
                <c:idx val="1"/>
                <c:order val="0"/>
                <c:tx>
                  <c:strRef>
                    <c:extLst>
                      <c:ext uri="{02D57815-91ED-43cb-92C2-25804820EDAC}">
                        <c15:formulaRef>
                          <c15:sqref>'Extended Gini calculations'!$B$21</c15:sqref>
                        </c15:formulaRef>
                      </c:ext>
                    </c:extLst>
                    <c:strCache>
                      <c:ptCount val="1"/>
                      <c:pt idx="0">
                        <c:v>Inequality aversion, ε</c:v>
                      </c:pt>
                    </c:strCache>
                  </c:strRef>
                </c:tx>
                <c:spPr>
                  <a:ln w="28575" cap="rnd">
                    <a:solidFill>
                      <a:schemeClr val="accent3">
                        <a:tint val="54000"/>
                      </a:schemeClr>
                    </a:solidFill>
                    <a:round/>
                  </a:ln>
                  <a:effectLst/>
                </c:spPr>
                <c:marker>
                  <c:symbol val="circle"/>
                  <c:size val="5"/>
                  <c:spPr>
                    <a:solidFill>
                      <a:schemeClr val="accent3">
                        <a:tint val="54000"/>
                      </a:schemeClr>
                    </a:solidFill>
                    <a:ln w="9525">
                      <a:solidFill>
                        <a:schemeClr val="accent3">
                          <a:tint val="54000"/>
                        </a:schemeClr>
                      </a:solidFill>
                    </a:ln>
                    <a:effectLst/>
                  </c:spPr>
                </c:marker>
                <c:cat>
                  <c:numRef>
                    <c:extLst>
                      <c:ext uri="{02D57815-91ED-43cb-92C2-25804820EDAC}">
                        <c15:formulaRef>
                          <c15:sqref>'Extended Gini calculations'!$B$22:$B$42</c15:sqref>
                        </c15:formulaRef>
                      </c:ext>
                    </c:extLst>
                    <c:numCache>
                      <c:formatCode>General</c:formatCode>
                      <c:ptCount val="21"/>
                      <c:pt idx="0">
                        <c:v>1</c:v>
                      </c:pt>
                      <c:pt idx="1">
                        <c:v>1.05</c:v>
                      </c:pt>
                      <c:pt idx="2">
                        <c:v>1.1000000000000001</c:v>
                      </c:pt>
                      <c:pt idx="3">
                        <c:v>1.1499999999999999</c:v>
                      </c:pt>
                      <c:pt idx="4">
                        <c:v>1.2</c:v>
                      </c:pt>
                      <c:pt idx="5">
                        <c:v>1.25</c:v>
                      </c:pt>
                      <c:pt idx="6">
                        <c:v>1.3</c:v>
                      </c:pt>
                      <c:pt idx="7">
                        <c:v>1.35</c:v>
                      </c:pt>
                      <c:pt idx="8">
                        <c:v>1.4</c:v>
                      </c:pt>
                      <c:pt idx="9">
                        <c:v>1.45</c:v>
                      </c:pt>
                      <c:pt idx="10">
                        <c:v>1.5</c:v>
                      </c:pt>
                      <c:pt idx="11">
                        <c:v>1.55</c:v>
                      </c:pt>
                      <c:pt idx="12">
                        <c:v>1.6</c:v>
                      </c:pt>
                      <c:pt idx="13">
                        <c:v>1.65</c:v>
                      </c:pt>
                      <c:pt idx="14">
                        <c:v>1.7</c:v>
                      </c:pt>
                      <c:pt idx="15">
                        <c:v>1.75</c:v>
                      </c:pt>
                      <c:pt idx="16">
                        <c:v>1.8</c:v>
                      </c:pt>
                      <c:pt idx="17">
                        <c:v>1.85</c:v>
                      </c:pt>
                      <c:pt idx="18">
                        <c:v>1.9</c:v>
                      </c:pt>
                      <c:pt idx="19">
                        <c:v>1.95</c:v>
                      </c:pt>
                      <c:pt idx="20">
                        <c:v>2</c:v>
                      </c:pt>
                    </c:numCache>
                  </c:numRef>
                </c:cat>
                <c:val>
                  <c:numRef>
                    <c:extLst>
                      <c:ext uri="{02D57815-91ED-43cb-92C2-25804820EDAC}">
                        <c15:formulaRef>
                          <c15:sqref>'Extended Gini calculations'!$B$22:$B$42</c15:sqref>
                        </c15:formulaRef>
                      </c:ext>
                    </c:extLst>
                    <c:numCache>
                      <c:formatCode>General</c:formatCode>
                      <c:ptCount val="21"/>
                      <c:pt idx="0">
                        <c:v>1</c:v>
                      </c:pt>
                      <c:pt idx="1">
                        <c:v>1.05</c:v>
                      </c:pt>
                      <c:pt idx="2">
                        <c:v>1.1000000000000001</c:v>
                      </c:pt>
                      <c:pt idx="3">
                        <c:v>1.1499999999999999</c:v>
                      </c:pt>
                      <c:pt idx="4">
                        <c:v>1.2</c:v>
                      </c:pt>
                      <c:pt idx="5">
                        <c:v>1.25</c:v>
                      </c:pt>
                      <c:pt idx="6">
                        <c:v>1.3</c:v>
                      </c:pt>
                      <c:pt idx="7">
                        <c:v>1.35</c:v>
                      </c:pt>
                      <c:pt idx="8">
                        <c:v>1.4</c:v>
                      </c:pt>
                      <c:pt idx="9">
                        <c:v>1.45</c:v>
                      </c:pt>
                      <c:pt idx="10">
                        <c:v>1.5</c:v>
                      </c:pt>
                      <c:pt idx="11">
                        <c:v>1.55</c:v>
                      </c:pt>
                      <c:pt idx="12">
                        <c:v>1.6</c:v>
                      </c:pt>
                      <c:pt idx="13">
                        <c:v>1.65</c:v>
                      </c:pt>
                      <c:pt idx="14">
                        <c:v>1.7</c:v>
                      </c:pt>
                      <c:pt idx="15">
                        <c:v>1.75</c:v>
                      </c:pt>
                      <c:pt idx="16">
                        <c:v>1.8</c:v>
                      </c:pt>
                      <c:pt idx="17">
                        <c:v>1.85</c:v>
                      </c:pt>
                      <c:pt idx="18">
                        <c:v>1.9</c:v>
                      </c:pt>
                      <c:pt idx="19">
                        <c:v>1.95</c:v>
                      </c:pt>
                      <c:pt idx="20">
                        <c:v>2</c:v>
                      </c:pt>
                    </c:numCache>
                  </c:numRef>
                </c:val>
                <c:smooth val="0"/>
                <c:extLst>
                  <c:ext xmlns:c16="http://schemas.microsoft.com/office/drawing/2014/chart" uri="{C3380CC4-5D6E-409C-BE32-E72D297353CC}">
                    <c16:uniqueId val="{00000000-CC69-492D-B277-4C5937AEDDDA}"/>
                  </c:ext>
                </c:extLst>
              </c15:ser>
            </c15:filteredLineSeries>
          </c:ext>
        </c:extLst>
      </c:lineChart>
      <c:catAx>
        <c:axId val="79246820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Inequality aversion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crossAx val="425535656"/>
        <c:crosses val="autoZero"/>
        <c:auto val="1"/>
        <c:lblAlgn val="ctr"/>
        <c:lblOffset val="100"/>
        <c:noMultiLvlLbl val="0"/>
      </c:catAx>
      <c:valAx>
        <c:axId val="4255356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n-US" sz="1400" b="1"/>
                  <a:t>Indirect equity weight</a:t>
                </a:r>
              </a:p>
            </c:rich>
          </c:tx>
          <c:overlay val="0"/>
          <c:spPr>
            <a:noFill/>
            <a:ln>
              <a:noFill/>
            </a:ln>
            <a:effectLst/>
          </c:spPr>
          <c:txPr>
            <a:bodyPr rot="-54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crossAx val="792468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a:t>Indirect equity weights implied by different levels of inequality aversion</a:t>
            </a:r>
          </a:p>
          <a:p>
            <a:pPr>
              <a:defRPr/>
            </a:pPr>
            <a:r>
              <a:rPr lang="en-US" sz="1800" b="1"/>
              <a:t>Extended</a:t>
            </a:r>
            <a:r>
              <a:rPr lang="en-US" sz="1800" b="1" baseline="0"/>
              <a:t> Gini social welfare function (range 2 to 3)</a:t>
            </a:r>
            <a:endParaRPr lang="en-US" sz="1800"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2"/>
          <c:order val="1"/>
          <c:tx>
            <c:strRef>
              <c:f>'Extended Gini calculations'!$C$46</c:f>
              <c:strCache>
                <c:ptCount val="1"/>
                <c:pt idx="0">
                  <c:v>N1</c:v>
                </c:pt>
              </c:strCache>
            </c:strRef>
          </c:tx>
          <c:spPr>
            <a:ln w="28575" cap="rnd">
              <a:solidFill>
                <a:schemeClr val="accent3">
                  <a:tint val="65000"/>
                </a:schemeClr>
              </a:solidFill>
              <a:round/>
            </a:ln>
            <a:effectLst/>
          </c:spPr>
          <c:marker>
            <c:symbol val="circle"/>
            <c:size val="5"/>
            <c:spPr>
              <a:solidFill>
                <a:schemeClr val="accent3">
                  <a:tint val="65000"/>
                </a:schemeClr>
              </a:solidFill>
              <a:ln w="9525">
                <a:solidFill>
                  <a:schemeClr val="accent3">
                    <a:tint val="65000"/>
                  </a:schemeClr>
                </a:solidFill>
              </a:ln>
              <a:effectLst/>
            </c:spPr>
          </c:marker>
          <c:cat>
            <c:numRef>
              <c:extLst>
                <c:ext xmlns:c15="http://schemas.microsoft.com/office/drawing/2012/chart" uri="{02D57815-91ED-43cb-92C2-25804820EDAC}">
                  <c15:fullRef>
                    <c15:sqref>'Extended Gini calculations'!$B$47:$B$68</c15:sqref>
                  </c15:fullRef>
                </c:ext>
              </c:extLst>
              <c:f>'Extended Gini calculations'!$B$48:$B$68</c:f>
              <c:numCache>
                <c:formatCode>General</c:formatCode>
                <c:ptCount val="21"/>
                <c:pt idx="0">
                  <c:v>2</c:v>
                </c:pt>
                <c:pt idx="1">
                  <c:v>2.0499999999999998</c:v>
                </c:pt>
                <c:pt idx="2">
                  <c:v>2.1</c:v>
                </c:pt>
                <c:pt idx="3">
                  <c:v>2.15</c:v>
                </c:pt>
                <c:pt idx="4">
                  <c:v>2.2000000000000002</c:v>
                </c:pt>
                <c:pt idx="5">
                  <c:v>2.25</c:v>
                </c:pt>
                <c:pt idx="6">
                  <c:v>2.2999999999999998</c:v>
                </c:pt>
                <c:pt idx="7">
                  <c:v>2.35</c:v>
                </c:pt>
                <c:pt idx="8">
                  <c:v>2.4</c:v>
                </c:pt>
                <c:pt idx="9">
                  <c:v>2.4500000000000002</c:v>
                </c:pt>
                <c:pt idx="10">
                  <c:v>2.5</c:v>
                </c:pt>
                <c:pt idx="11">
                  <c:v>2.5499999999999998</c:v>
                </c:pt>
                <c:pt idx="12">
                  <c:v>2.6</c:v>
                </c:pt>
                <c:pt idx="13">
                  <c:v>2.65</c:v>
                </c:pt>
                <c:pt idx="14">
                  <c:v>2.7</c:v>
                </c:pt>
                <c:pt idx="15">
                  <c:v>2.75</c:v>
                </c:pt>
                <c:pt idx="16">
                  <c:v>2.8</c:v>
                </c:pt>
                <c:pt idx="17">
                  <c:v>2.85</c:v>
                </c:pt>
                <c:pt idx="18">
                  <c:v>2.9</c:v>
                </c:pt>
                <c:pt idx="19">
                  <c:v>2.95</c:v>
                </c:pt>
                <c:pt idx="20">
                  <c:v>3</c:v>
                </c:pt>
              </c:numCache>
            </c:numRef>
          </c:cat>
          <c:val>
            <c:numRef>
              <c:extLst>
                <c:ext xmlns:c15="http://schemas.microsoft.com/office/drawing/2012/chart" uri="{02D57815-91ED-43cb-92C2-25804820EDAC}">
                  <c15:fullRef>
                    <c15:sqref>'Extended Gini calculations'!$C$47:$C$68</c15:sqref>
                  </c15:fullRef>
                </c:ext>
              </c:extLst>
              <c:f>'Extended Gini calculations'!$C$48:$C$68</c:f>
              <c:numCache>
                <c:formatCode>0.00</c:formatCode>
                <c:ptCount val="21"/>
                <c:pt idx="0">
                  <c:v>15.882855561149452</c:v>
                </c:pt>
                <c:pt idx="1">
                  <c:v>18.237907796508452</c:v>
                </c:pt>
                <c:pt idx="2">
                  <c:v>20.942158638498146</c:v>
                </c:pt>
                <c:pt idx="3">
                  <c:v>24.047385990403157</c:v>
                </c:pt>
                <c:pt idx="4">
                  <c:v>27.613045195273589</c:v>
                </c:pt>
                <c:pt idx="5">
                  <c:v>31.707407418856768</c:v>
                </c:pt>
                <c:pt idx="6">
                  <c:v>36.408866827822962</c:v>
                </c:pt>
                <c:pt idx="7">
                  <c:v>41.807441591638799</c:v>
                </c:pt>
                <c:pt idx="8">
                  <c:v>48.006497447555951</c:v>
                </c:pt>
                <c:pt idx="9">
                  <c:v>55.124726829567749</c:v>
                </c:pt>
                <c:pt idx="10">
                  <c:v>63.298421455430905</c:v>
                </c:pt>
                <c:pt idx="11">
                  <c:v>72.684081884651619</c:v>
                </c:pt>
                <c:pt idx="12">
                  <c:v>83.461414012268079</c:v>
                </c:pt>
                <c:pt idx="13">
                  <c:v>95.836769871865812</c:v>
                </c:pt>
                <c:pt idx="14">
                  <c:v>110.04709862839019</c:v>
                </c:pt>
                <c:pt idx="15">
                  <c:v>126.3644834098461</c:v>
                </c:pt>
                <c:pt idx="16">
                  <c:v>145.10135084395421</c:v>
                </c:pt>
                <c:pt idx="17">
                  <c:v>166.61645304601305</c:v>
                </c:pt>
                <c:pt idx="18">
                  <c:v>191.32173659423182</c:v>
                </c:pt>
                <c:pt idx="19">
                  <c:v>219.69023001182273</c:v>
                </c:pt>
                <c:pt idx="20">
                  <c:v>252.26510077633608</c:v>
                </c:pt>
              </c:numCache>
            </c:numRef>
          </c:val>
          <c:smooth val="0"/>
          <c:extLst>
            <c:ext xmlns:c16="http://schemas.microsoft.com/office/drawing/2014/chart" uri="{C3380CC4-5D6E-409C-BE32-E72D297353CC}">
              <c16:uniqueId val="{00000000-7FBA-4AC9-8613-1FB45F5426E6}"/>
            </c:ext>
          </c:extLst>
        </c:ser>
        <c:ser>
          <c:idx val="3"/>
          <c:order val="2"/>
          <c:tx>
            <c:strRef>
              <c:f>'Extended Gini calculations'!$D$46</c:f>
              <c:strCache>
                <c:ptCount val="1"/>
                <c:pt idx="0">
                  <c:v>S1</c:v>
                </c:pt>
              </c:strCache>
            </c:strRef>
          </c:tx>
          <c:spPr>
            <a:ln w="28575" cap="rnd">
              <a:solidFill>
                <a:schemeClr val="accent3">
                  <a:tint val="77000"/>
                </a:schemeClr>
              </a:solidFill>
              <a:round/>
            </a:ln>
            <a:effectLst/>
          </c:spPr>
          <c:marker>
            <c:symbol val="circle"/>
            <c:size val="5"/>
            <c:spPr>
              <a:solidFill>
                <a:schemeClr val="accent3">
                  <a:tint val="77000"/>
                </a:schemeClr>
              </a:solidFill>
              <a:ln w="9525">
                <a:solidFill>
                  <a:schemeClr val="accent3">
                    <a:tint val="77000"/>
                  </a:schemeClr>
                </a:solidFill>
              </a:ln>
              <a:effectLst/>
            </c:spPr>
          </c:marker>
          <c:cat>
            <c:numRef>
              <c:extLst>
                <c:ext xmlns:c15="http://schemas.microsoft.com/office/drawing/2012/chart" uri="{02D57815-91ED-43cb-92C2-25804820EDAC}">
                  <c15:fullRef>
                    <c15:sqref>'Extended Gini calculations'!$B$47:$B$68</c15:sqref>
                  </c15:fullRef>
                </c:ext>
              </c:extLst>
              <c:f>'Extended Gini calculations'!$B$48:$B$68</c:f>
              <c:numCache>
                <c:formatCode>General</c:formatCode>
                <c:ptCount val="21"/>
                <c:pt idx="0">
                  <c:v>2</c:v>
                </c:pt>
                <c:pt idx="1">
                  <c:v>2.0499999999999998</c:v>
                </c:pt>
                <c:pt idx="2">
                  <c:v>2.1</c:v>
                </c:pt>
                <c:pt idx="3">
                  <c:v>2.15</c:v>
                </c:pt>
                <c:pt idx="4">
                  <c:v>2.2000000000000002</c:v>
                </c:pt>
                <c:pt idx="5">
                  <c:v>2.25</c:v>
                </c:pt>
                <c:pt idx="6">
                  <c:v>2.2999999999999998</c:v>
                </c:pt>
                <c:pt idx="7">
                  <c:v>2.35</c:v>
                </c:pt>
                <c:pt idx="8">
                  <c:v>2.4</c:v>
                </c:pt>
                <c:pt idx="9">
                  <c:v>2.4500000000000002</c:v>
                </c:pt>
                <c:pt idx="10">
                  <c:v>2.5</c:v>
                </c:pt>
                <c:pt idx="11">
                  <c:v>2.5499999999999998</c:v>
                </c:pt>
                <c:pt idx="12">
                  <c:v>2.6</c:v>
                </c:pt>
                <c:pt idx="13">
                  <c:v>2.65</c:v>
                </c:pt>
                <c:pt idx="14">
                  <c:v>2.7</c:v>
                </c:pt>
                <c:pt idx="15">
                  <c:v>2.75</c:v>
                </c:pt>
                <c:pt idx="16">
                  <c:v>2.8</c:v>
                </c:pt>
                <c:pt idx="17">
                  <c:v>2.85</c:v>
                </c:pt>
                <c:pt idx="18">
                  <c:v>2.9</c:v>
                </c:pt>
                <c:pt idx="19">
                  <c:v>2.95</c:v>
                </c:pt>
                <c:pt idx="20">
                  <c:v>3</c:v>
                </c:pt>
              </c:numCache>
            </c:numRef>
          </c:cat>
          <c:val>
            <c:numRef>
              <c:extLst>
                <c:ext xmlns:c15="http://schemas.microsoft.com/office/drawing/2012/chart" uri="{02D57815-91ED-43cb-92C2-25804820EDAC}">
                  <c15:fullRef>
                    <c15:sqref>'Extended Gini calculations'!$D$47:$D$68</c15:sqref>
                  </c15:fullRef>
                </c:ext>
              </c:extLst>
              <c:f>'Extended Gini calculations'!$D$48:$D$68</c:f>
              <c:numCache>
                <c:formatCode>0.00</c:formatCode>
                <c:ptCount val="21"/>
                <c:pt idx="0">
                  <c:v>14.154036748488048</c:v>
                </c:pt>
                <c:pt idx="1">
                  <c:v>16.159366640422149</c:v>
                </c:pt>
                <c:pt idx="2">
                  <c:v>18.448809683038466</c:v>
                </c:pt>
                <c:pt idx="3">
                  <c:v>21.06261874581007</c:v>
                </c:pt>
                <c:pt idx="4">
                  <c:v>24.046749684843892</c:v>
                </c:pt>
                <c:pt idx="5">
                  <c:v>27.453669336371963</c:v>
                </c:pt>
                <c:pt idx="6">
                  <c:v>31.34327798595967</c:v>
                </c:pt>
                <c:pt idx="7">
                  <c:v>35.783962532236529</c:v>
                </c:pt>
                <c:pt idx="8">
                  <c:v>40.853798861819975</c:v>
                </c:pt>
                <c:pt idx="9">
                  <c:v>46.641924575526545</c:v>
                </c:pt>
                <c:pt idx="10">
                  <c:v>53.250106201070963</c:v>
                </c:pt>
                <c:pt idx="11">
                  <c:v>60.794528446906945</c:v>
                </c:pt>
                <c:pt idx="12">
                  <c:v>69.407836955777768</c:v>
                </c:pt>
                <c:pt idx="13">
                  <c:v>79.24147047356395</c:v>
                </c:pt>
                <c:pt idx="14">
                  <c:v>90.468323437502107</c:v>
                </c:pt>
                <c:pt idx="15">
                  <c:v>103.28578579726069</c:v>
                </c:pt>
                <c:pt idx="16">
                  <c:v>117.91921351485331</c:v>
                </c:pt>
                <c:pt idx="17">
                  <c:v>134.62589076153759</c:v>
                </c:pt>
                <c:pt idx="18">
                  <c:v>153.69955347484128</c:v>
                </c:pt>
                <c:pt idx="19">
                  <c:v>175.4755538086647</c:v>
                </c:pt>
                <c:pt idx="20">
                  <c:v>200.33675627755017</c:v>
                </c:pt>
              </c:numCache>
            </c:numRef>
          </c:val>
          <c:smooth val="0"/>
          <c:extLst>
            <c:ext xmlns:c16="http://schemas.microsoft.com/office/drawing/2014/chart" uri="{C3380CC4-5D6E-409C-BE32-E72D297353CC}">
              <c16:uniqueId val="{00000001-7FBA-4AC9-8613-1FB45F5426E6}"/>
            </c:ext>
          </c:extLst>
        </c:ser>
        <c:ser>
          <c:idx val="4"/>
          <c:order val="3"/>
          <c:tx>
            <c:strRef>
              <c:f>'Extended Gini calculations'!$E$46</c:f>
              <c:strCache>
                <c:ptCount val="1"/>
                <c:pt idx="0">
                  <c:v>N2</c:v>
                </c:pt>
              </c:strCache>
            </c:strRef>
          </c:tx>
          <c:spPr>
            <a:ln w="28575" cap="rnd">
              <a:solidFill>
                <a:schemeClr val="accent3">
                  <a:tint val="89000"/>
                </a:schemeClr>
              </a:solidFill>
              <a:round/>
            </a:ln>
            <a:effectLst/>
          </c:spPr>
          <c:marker>
            <c:symbol val="circle"/>
            <c:size val="5"/>
            <c:spPr>
              <a:solidFill>
                <a:schemeClr val="accent3">
                  <a:tint val="89000"/>
                </a:schemeClr>
              </a:solidFill>
              <a:ln w="9525">
                <a:solidFill>
                  <a:schemeClr val="accent3">
                    <a:tint val="89000"/>
                  </a:schemeClr>
                </a:solidFill>
              </a:ln>
              <a:effectLst/>
            </c:spPr>
          </c:marker>
          <c:cat>
            <c:numRef>
              <c:extLst>
                <c:ext xmlns:c15="http://schemas.microsoft.com/office/drawing/2012/chart" uri="{02D57815-91ED-43cb-92C2-25804820EDAC}">
                  <c15:fullRef>
                    <c15:sqref>'Extended Gini calculations'!$B$47:$B$68</c15:sqref>
                  </c15:fullRef>
                </c:ext>
              </c:extLst>
              <c:f>'Extended Gini calculations'!$B$48:$B$68</c:f>
              <c:numCache>
                <c:formatCode>General</c:formatCode>
                <c:ptCount val="21"/>
                <c:pt idx="0">
                  <c:v>2</c:v>
                </c:pt>
                <c:pt idx="1">
                  <c:v>2.0499999999999998</c:v>
                </c:pt>
                <c:pt idx="2">
                  <c:v>2.1</c:v>
                </c:pt>
                <c:pt idx="3">
                  <c:v>2.15</c:v>
                </c:pt>
                <c:pt idx="4">
                  <c:v>2.2000000000000002</c:v>
                </c:pt>
                <c:pt idx="5">
                  <c:v>2.25</c:v>
                </c:pt>
                <c:pt idx="6">
                  <c:v>2.2999999999999998</c:v>
                </c:pt>
                <c:pt idx="7">
                  <c:v>2.35</c:v>
                </c:pt>
                <c:pt idx="8">
                  <c:v>2.4</c:v>
                </c:pt>
                <c:pt idx="9">
                  <c:v>2.4500000000000002</c:v>
                </c:pt>
                <c:pt idx="10">
                  <c:v>2.5</c:v>
                </c:pt>
                <c:pt idx="11">
                  <c:v>2.5499999999999998</c:v>
                </c:pt>
                <c:pt idx="12">
                  <c:v>2.6</c:v>
                </c:pt>
                <c:pt idx="13">
                  <c:v>2.65</c:v>
                </c:pt>
                <c:pt idx="14">
                  <c:v>2.7</c:v>
                </c:pt>
                <c:pt idx="15">
                  <c:v>2.75</c:v>
                </c:pt>
                <c:pt idx="16">
                  <c:v>2.8</c:v>
                </c:pt>
                <c:pt idx="17">
                  <c:v>2.85</c:v>
                </c:pt>
                <c:pt idx="18">
                  <c:v>2.9</c:v>
                </c:pt>
                <c:pt idx="19">
                  <c:v>2.95</c:v>
                </c:pt>
                <c:pt idx="20">
                  <c:v>3</c:v>
                </c:pt>
              </c:numCache>
            </c:numRef>
          </c:cat>
          <c:val>
            <c:numRef>
              <c:extLst>
                <c:ext xmlns:c15="http://schemas.microsoft.com/office/drawing/2012/chart" uri="{02D57815-91ED-43cb-92C2-25804820EDAC}">
                  <c15:fullRef>
                    <c15:sqref>'Extended Gini calculations'!$E$47:$E$68</c15:sqref>
                  </c15:fullRef>
                </c:ext>
              </c:extLst>
              <c:f>'Extended Gini calculations'!$E$48:$E$68</c:f>
              <c:numCache>
                <c:formatCode>0.00</c:formatCode>
                <c:ptCount val="21"/>
                <c:pt idx="0">
                  <c:v>12.768073949206512</c:v>
                </c:pt>
                <c:pt idx="1">
                  <c:v>14.502125488162163</c:v>
                </c:pt>
                <c:pt idx="2">
                  <c:v>16.471681203528195</c:v>
                </c:pt>
                <c:pt idx="3">
                  <c:v>18.708725275624914</c:v>
                </c:pt>
                <c:pt idx="4">
                  <c:v>21.249585704939097</c:v>
                </c:pt>
                <c:pt idx="5">
                  <c:v>24.135524252946141</c:v>
                </c:pt>
                <c:pt idx="6">
                  <c:v>27.413406503692631</c:v>
                </c:pt>
                <c:pt idx="7">
                  <c:v>31.136462927461203</c:v>
                </c:pt>
                <c:pt idx="8">
                  <c:v>35.365153305648995</c:v>
                </c:pt>
                <c:pt idx="9">
                  <c:v>40.168148554503624</c:v>
                </c:pt>
                <c:pt idx="10">
                  <c:v>45.62344589183342</c:v>
                </c:pt>
                <c:pt idx="11">
                  <c:v>51.819635456204658</c:v>
                </c:pt>
                <c:pt idx="12">
                  <c:v>58.857338947617947</c:v>
                </c:pt>
                <c:pt idx="13">
                  <c:v>66.850843652162197</c:v>
                </c:pt>
                <c:pt idx="14">
                  <c:v>75.929958386042657</c:v>
                </c:pt>
                <c:pt idx="15">
                  <c:v>86.24212149818834</c:v>
                </c:pt>
                <c:pt idx="16">
                  <c:v>97.954795163900286</c:v>
                </c:pt>
                <c:pt idx="17">
                  <c:v>111.25818485116044</c:v>
                </c:pt>
                <c:pt idx="18">
                  <c:v>126.36832812179499</c:v>
                </c:pt>
                <c:pt idx="19">
                  <c:v>143.53060292742222</c:v>
                </c:pt>
                <c:pt idx="20">
                  <c:v>163.02371237240601</c:v>
                </c:pt>
              </c:numCache>
            </c:numRef>
          </c:val>
          <c:smooth val="0"/>
          <c:extLst>
            <c:ext xmlns:c16="http://schemas.microsoft.com/office/drawing/2014/chart" uri="{C3380CC4-5D6E-409C-BE32-E72D297353CC}">
              <c16:uniqueId val="{00000002-7FBA-4AC9-8613-1FB45F5426E6}"/>
            </c:ext>
          </c:extLst>
        </c:ser>
        <c:ser>
          <c:idx val="5"/>
          <c:order val="4"/>
          <c:tx>
            <c:strRef>
              <c:f>'Extended Gini calculations'!$F$46</c:f>
              <c:strCache>
                <c:ptCount val="1"/>
                <c:pt idx="0">
                  <c:v>N3</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extLst>
                <c:ext xmlns:c15="http://schemas.microsoft.com/office/drawing/2012/chart" uri="{02D57815-91ED-43cb-92C2-25804820EDAC}">
                  <c15:fullRef>
                    <c15:sqref>'Extended Gini calculations'!$B$47:$B$68</c15:sqref>
                  </c15:fullRef>
                </c:ext>
              </c:extLst>
              <c:f>'Extended Gini calculations'!$B$48:$B$68</c:f>
              <c:numCache>
                <c:formatCode>General</c:formatCode>
                <c:ptCount val="21"/>
                <c:pt idx="0">
                  <c:v>2</c:v>
                </c:pt>
                <c:pt idx="1">
                  <c:v>2.0499999999999998</c:v>
                </c:pt>
                <c:pt idx="2">
                  <c:v>2.1</c:v>
                </c:pt>
                <c:pt idx="3">
                  <c:v>2.15</c:v>
                </c:pt>
                <c:pt idx="4">
                  <c:v>2.2000000000000002</c:v>
                </c:pt>
                <c:pt idx="5">
                  <c:v>2.25</c:v>
                </c:pt>
                <c:pt idx="6">
                  <c:v>2.2999999999999998</c:v>
                </c:pt>
                <c:pt idx="7">
                  <c:v>2.35</c:v>
                </c:pt>
                <c:pt idx="8">
                  <c:v>2.4</c:v>
                </c:pt>
                <c:pt idx="9">
                  <c:v>2.4500000000000002</c:v>
                </c:pt>
                <c:pt idx="10">
                  <c:v>2.5</c:v>
                </c:pt>
                <c:pt idx="11">
                  <c:v>2.5499999999999998</c:v>
                </c:pt>
                <c:pt idx="12">
                  <c:v>2.6</c:v>
                </c:pt>
                <c:pt idx="13">
                  <c:v>2.65</c:v>
                </c:pt>
                <c:pt idx="14">
                  <c:v>2.7</c:v>
                </c:pt>
                <c:pt idx="15">
                  <c:v>2.75</c:v>
                </c:pt>
                <c:pt idx="16">
                  <c:v>2.8</c:v>
                </c:pt>
                <c:pt idx="17">
                  <c:v>2.85</c:v>
                </c:pt>
                <c:pt idx="18">
                  <c:v>2.9</c:v>
                </c:pt>
                <c:pt idx="19">
                  <c:v>2.95</c:v>
                </c:pt>
                <c:pt idx="20">
                  <c:v>3</c:v>
                </c:pt>
              </c:numCache>
            </c:numRef>
          </c:cat>
          <c:val>
            <c:numRef>
              <c:extLst>
                <c:ext xmlns:c15="http://schemas.microsoft.com/office/drawing/2012/chart" uri="{02D57815-91ED-43cb-92C2-25804820EDAC}">
                  <c15:fullRef>
                    <c15:sqref>'Extended Gini calculations'!$F$47:$F$68</c15:sqref>
                  </c15:fullRef>
                </c:ext>
              </c:extLst>
              <c:f>'Extended Gini calculations'!$F$48:$F$68</c:f>
              <c:numCache>
                <c:formatCode>0.00</c:formatCode>
                <c:ptCount val="21"/>
                <c:pt idx="0">
                  <c:v>11.28109841533238</c:v>
                </c:pt>
                <c:pt idx="1">
                  <c:v>12.734120564920678</c:v>
                </c:pt>
                <c:pt idx="2">
                  <c:v>14.374294114972333</c:v>
                </c:pt>
                <c:pt idx="3">
                  <c:v>16.225724442480569</c:v>
                </c:pt>
                <c:pt idx="4">
                  <c:v>18.315621732623661</c:v>
                </c:pt>
                <c:pt idx="5">
                  <c:v>20.674700882647986</c:v>
                </c:pt>
                <c:pt idx="6">
                  <c:v>23.337632913962523</c:v>
                </c:pt>
                <c:pt idx="7">
                  <c:v>26.343554526778242</c:v>
                </c:pt>
                <c:pt idx="8">
                  <c:v>29.73664328613803</c:v>
                </c:pt>
                <c:pt idx="9">
                  <c:v>33.566766892757755</c:v>
                </c:pt>
                <c:pt idx="10">
                  <c:v>37.890216080910875</c:v>
                </c:pt>
                <c:pt idx="11">
                  <c:v>42.770531914644174</c:v>
                </c:pt>
                <c:pt idx="12">
                  <c:v>48.279439640968711</c:v>
                </c:pt>
                <c:pt idx="13">
                  <c:v>54.497902824721706</c:v>
                </c:pt>
                <c:pt idx="14">
                  <c:v>61.517313257557539</c:v>
                </c:pt>
                <c:pt idx="15">
                  <c:v>69.440834128974316</c:v>
                </c:pt>
                <c:pt idx="16">
                  <c:v>78.384916199754997</c:v>
                </c:pt>
                <c:pt idx="17">
                  <c:v>88.481009260788042</c:v>
                </c:pt>
                <c:pt idx="18">
                  <c:v>99.877494030313429</c:v>
                </c:pt>
                <c:pt idx="19">
                  <c:v>112.74186288239062</c:v>
                </c:pt>
                <c:pt idx="20">
                  <c:v>127.26318145641474</c:v>
                </c:pt>
              </c:numCache>
            </c:numRef>
          </c:val>
          <c:smooth val="0"/>
          <c:extLst>
            <c:ext xmlns:c16="http://schemas.microsoft.com/office/drawing/2014/chart" uri="{C3380CC4-5D6E-409C-BE32-E72D297353CC}">
              <c16:uniqueId val="{00000003-7FBA-4AC9-8613-1FB45F5426E6}"/>
            </c:ext>
          </c:extLst>
        </c:ser>
        <c:ser>
          <c:idx val="6"/>
          <c:order val="5"/>
          <c:tx>
            <c:strRef>
              <c:f>'Extended Gini calculations'!$G$46</c:f>
              <c:strCache>
                <c:ptCount val="1"/>
                <c:pt idx="0">
                  <c:v>S2</c:v>
                </c:pt>
              </c:strCache>
            </c:strRef>
          </c:tx>
          <c:spPr>
            <a:ln w="28575" cap="rnd">
              <a:solidFill>
                <a:schemeClr val="accent3">
                  <a:shade val="88000"/>
                </a:schemeClr>
              </a:solidFill>
              <a:round/>
            </a:ln>
            <a:effectLst/>
          </c:spPr>
          <c:marker>
            <c:symbol val="circle"/>
            <c:size val="5"/>
            <c:spPr>
              <a:solidFill>
                <a:schemeClr val="accent3">
                  <a:shade val="88000"/>
                </a:schemeClr>
              </a:solidFill>
              <a:ln w="9525">
                <a:solidFill>
                  <a:schemeClr val="accent3">
                    <a:shade val="88000"/>
                  </a:schemeClr>
                </a:solidFill>
              </a:ln>
              <a:effectLst/>
            </c:spPr>
          </c:marker>
          <c:cat>
            <c:numRef>
              <c:extLst>
                <c:ext xmlns:c15="http://schemas.microsoft.com/office/drawing/2012/chart" uri="{02D57815-91ED-43cb-92C2-25804820EDAC}">
                  <c15:fullRef>
                    <c15:sqref>'Extended Gini calculations'!$B$47:$B$68</c15:sqref>
                  </c15:fullRef>
                </c:ext>
              </c:extLst>
              <c:f>'Extended Gini calculations'!$B$48:$B$68</c:f>
              <c:numCache>
                <c:formatCode>General</c:formatCode>
                <c:ptCount val="21"/>
                <c:pt idx="0">
                  <c:v>2</c:v>
                </c:pt>
                <c:pt idx="1">
                  <c:v>2.0499999999999998</c:v>
                </c:pt>
                <c:pt idx="2">
                  <c:v>2.1</c:v>
                </c:pt>
                <c:pt idx="3">
                  <c:v>2.15</c:v>
                </c:pt>
                <c:pt idx="4">
                  <c:v>2.2000000000000002</c:v>
                </c:pt>
                <c:pt idx="5">
                  <c:v>2.25</c:v>
                </c:pt>
                <c:pt idx="6">
                  <c:v>2.2999999999999998</c:v>
                </c:pt>
                <c:pt idx="7">
                  <c:v>2.35</c:v>
                </c:pt>
                <c:pt idx="8">
                  <c:v>2.4</c:v>
                </c:pt>
                <c:pt idx="9">
                  <c:v>2.4500000000000002</c:v>
                </c:pt>
                <c:pt idx="10">
                  <c:v>2.5</c:v>
                </c:pt>
                <c:pt idx="11">
                  <c:v>2.5499999999999998</c:v>
                </c:pt>
                <c:pt idx="12">
                  <c:v>2.6</c:v>
                </c:pt>
                <c:pt idx="13">
                  <c:v>2.65</c:v>
                </c:pt>
                <c:pt idx="14">
                  <c:v>2.7</c:v>
                </c:pt>
                <c:pt idx="15">
                  <c:v>2.75</c:v>
                </c:pt>
                <c:pt idx="16">
                  <c:v>2.8</c:v>
                </c:pt>
                <c:pt idx="17">
                  <c:v>2.85</c:v>
                </c:pt>
                <c:pt idx="18">
                  <c:v>2.9</c:v>
                </c:pt>
                <c:pt idx="19">
                  <c:v>2.95</c:v>
                </c:pt>
                <c:pt idx="20">
                  <c:v>3</c:v>
                </c:pt>
              </c:numCache>
            </c:numRef>
          </c:cat>
          <c:val>
            <c:numRef>
              <c:extLst>
                <c:ext xmlns:c15="http://schemas.microsoft.com/office/drawing/2012/chart" uri="{02D57815-91ED-43cb-92C2-25804820EDAC}">
                  <c15:fullRef>
                    <c15:sqref>'Extended Gini calculations'!$G$47:$G$68</c15:sqref>
                  </c15:fullRef>
                </c:ext>
              </c:extLst>
              <c:f>'Extended Gini calculations'!$G$48:$G$68</c:f>
              <c:numCache>
                <c:formatCode>0.00</c:formatCode>
                <c:ptCount val="21"/>
                <c:pt idx="0">
                  <c:v>9.5972233053704095</c:v>
                </c:pt>
                <c:pt idx="1">
                  <c:v>10.746149544377239</c:v>
                </c:pt>
                <c:pt idx="2">
                  <c:v>12.03261884773476</c:v>
                </c:pt>
                <c:pt idx="3">
                  <c:v>13.473097106732302</c:v>
                </c:pt>
                <c:pt idx="4">
                  <c:v>15.086021417657712</c:v>
                </c:pt>
                <c:pt idx="5">
                  <c:v>16.89203606350501</c:v>
                </c:pt>
                <c:pt idx="6">
                  <c:v>18.914256746100822</c:v>
                </c:pt>
                <c:pt idx="7">
                  <c:v>21.178566450632449</c:v>
                </c:pt>
                <c:pt idx="8">
                  <c:v>23.713946729433026</c:v>
                </c:pt>
                <c:pt idx="9">
                  <c:v>26.552848645220465</c:v>
                </c:pt>
                <c:pt idx="10">
                  <c:v>29.731608121599383</c:v>
                </c:pt>
                <c:pt idx="11">
                  <c:v>33.290911017016974</c:v>
                </c:pt>
                <c:pt idx="12">
                  <c:v>37.276313874788308</c:v>
                </c:pt>
                <c:pt idx="13">
                  <c:v>41.73882701442038</c:v>
                </c:pt>
                <c:pt idx="14">
                  <c:v>46.735567427389675</c:v>
                </c:pt>
                <c:pt idx="15">
                  <c:v>52.330489833973019</c:v>
                </c:pt>
                <c:pt idx="16">
                  <c:v>58.595205258140325</c:v>
                </c:pt>
                <c:pt idx="17">
                  <c:v>65.609897597683741</c:v>
                </c:pt>
                <c:pt idx="18">
                  <c:v>73.464349921028997</c:v>
                </c:pt>
                <c:pt idx="19">
                  <c:v>82.259093626598371</c:v>
                </c:pt>
                <c:pt idx="20">
                  <c:v>92.106695173144928</c:v>
                </c:pt>
              </c:numCache>
            </c:numRef>
          </c:val>
          <c:smooth val="0"/>
          <c:extLst>
            <c:ext xmlns:c16="http://schemas.microsoft.com/office/drawing/2014/chart" uri="{C3380CC4-5D6E-409C-BE32-E72D297353CC}">
              <c16:uniqueId val="{00000004-7FBA-4AC9-8613-1FB45F5426E6}"/>
            </c:ext>
          </c:extLst>
        </c:ser>
        <c:ser>
          <c:idx val="7"/>
          <c:order val="6"/>
          <c:tx>
            <c:strRef>
              <c:f>'Extended Gini calculations'!$H$46</c:f>
              <c:strCache>
                <c:ptCount val="1"/>
                <c:pt idx="0">
                  <c:v>S3</c:v>
                </c:pt>
              </c:strCache>
            </c:strRef>
          </c:tx>
          <c:spPr>
            <a:ln w="28575" cap="rnd">
              <a:solidFill>
                <a:schemeClr val="accent3">
                  <a:shade val="76000"/>
                </a:schemeClr>
              </a:solidFill>
              <a:round/>
            </a:ln>
            <a:effectLst/>
          </c:spPr>
          <c:marker>
            <c:symbol val="circle"/>
            <c:size val="5"/>
            <c:spPr>
              <a:solidFill>
                <a:schemeClr val="accent3">
                  <a:shade val="76000"/>
                </a:schemeClr>
              </a:solidFill>
              <a:ln w="9525">
                <a:solidFill>
                  <a:schemeClr val="accent3">
                    <a:shade val="76000"/>
                  </a:schemeClr>
                </a:solidFill>
              </a:ln>
              <a:effectLst/>
            </c:spPr>
          </c:marker>
          <c:cat>
            <c:numRef>
              <c:extLst>
                <c:ext xmlns:c15="http://schemas.microsoft.com/office/drawing/2012/chart" uri="{02D57815-91ED-43cb-92C2-25804820EDAC}">
                  <c15:fullRef>
                    <c15:sqref>'Extended Gini calculations'!$B$47:$B$68</c15:sqref>
                  </c15:fullRef>
                </c:ext>
              </c:extLst>
              <c:f>'Extended Gini calculations'!$B$48:$B$68</c:f>
              <c:numCache>
                <c:formatCode>General</c:formatCode>
                <c:ptCount val="21"/>
                <c:pt idx="0">
                  <c:v>2</c:v>
                </c:pt>
                <c:pt idx="1">
                  <c:v>2.0499999999999998</c:v>
                </c:pt>
                <c:pt idx="2">
                  <c:v>2.1</c:v>
                </c:pt>
                <c:pt idx="3">
                  <c:v>2.15</c:v>
                </c:pt>
                <c:pt idx="4">
                  <c:v>2.2000000000000002</c:v>
                </c:pt>
                <c:pt idx="5">
                  <c:v>2.25</c:v>
                </c:pt>
                <c:pt idx="6">
                  <c:v>2.2999999999999998</c:v>
                </c:pt>
                <c:pt idx="7">
                  <c:v>2.35</c:v>
                </c:pt>
                <c:pt idx="8">
                  <c:v>2.4</c:v>
                </c:pt>
                <c:pt idx="9">
                  <c:v>2.4500000000000002</c:v>
                </c:pt>
                <c:pt idx="10">
                  <c:v>2.5</c:v>
                </c:pt>
                <c:pt idx="11">
                  <c:v>2.5499999999999998</c:v>
                </c:pt>
                <c:pt idx="12">
                  <c:v>2.6</c:v>
                </c:pt>
                <c:pt idx="13">
                  <c:v>2.65</c:v>
                </c:pt>
                <c:pt idx="14">
                  <c:v>2.7</c:v>
                </c:pt>
                <c:pt idx="15">
                  <c:v>2.75</c:v>
                </c:pt>
                <c:pt idx="16">
                  <c:v>2.8</c:v>
                </c:pt>
                <c:pt idx="17">
                  <c:v>2.85</c:v>
                </c:pt>
                <c:pt idx="18">
                  <c:v>2.9</c:v>
                </c:pt>
                <c:pt idx="19">
                  <c:v>2.95</c:v>
                </c:pt>
                <c:pt idx="20">
                  <c:v>3</c:v>
                </c:pt>
              </c:numCache>
            </c:numRef>
          </c:cat>
          <c:val>
            <c:numRef>
              <c:extLst>
                <c:ext xmlns:c15="http://schemas.microsoft.com/office/drawing/2012/chart" uri="{02D57815-91ED-43cb-92C2-25804820EDAC}">
                  <c15:fullRef>
                    <c15:sqref>'Extended Gini calculations'!$H$47:$H$68</c15:sqref>
                  </c15:fullRef>
                </c:ext>
              </c:extLst>
              <c:f>'Extended Gini calculations'!$H$48:$H$68</c:f>
              <c:numCache>
                <c:formatCode>0.00</c:formatCode>
                <c:ptCount val="21"/>
                <c:pt idx="0">
                  <c:v>7.6275056678773732</c:v>
                </c:pt>
                <c:pt idx="1">
                  <c:v>8.4430948073190599</c:v>
                </c:pt>
                <c:pt idx="2">
                  <c:v>9.3458927504430154</c:v>
                </c:pt>
                <c:pt idx="3">
                  <c:v>10.345224505481792</c:v>
                </c:pt>
                <c:pt idx="4">
                  <c:v>11.451412179296401</c:v>
                </c:pt>
                <c:pt idx="5">
                  <c:v>12.675881594512644</c:v>
                </c:pt>
                <c:pt idx="6">
                  <c:v>14.03128030694786</c:v>
                </c:pt>
                <c:pt idx="7">
                  <c:v>15.531608242330888</c:v>
                </c:pt>
                <c:pt idx="8">
                  <c:v>17.192362301663266</c:v>
                </c:pt>
                <c:pt idx="9">
                  <c:v>19.030696428851844</c:v>
                </c:pt>
                <c:pt idx="10">
                  <c:v>21.065598793952624</c:v>
                </c:pt>
                <c:pt idx="11">
                  <c:v>23.31808792215341</c:v>
                </c:pt>
                <c:pt idx="12">
                  <c:v>25.811429794313234</c:v>
                </c:pt>
                <c:pt idx="13">
                  <c:v>28.571378161491801</c:v>
                </c:pt>
                <c:pt idx="14">
                  <c:v>31.626440555680613</c:v>
                </c:pt>
                <c:pt idx="15">
                  <c:v>35.008172744362071</c:v>
                </c:pt>
                <c:pt idx="16">
                  <c:v>38.751504670321282</c:v>
                </c:pt>
                <c:pt idx="17">
                  <c:v>42.895101243345344</c:v>
                </c:pt>
                <c:pt idx="18">
                  <c:v>47.481761710430888</c:v>
                </c:pt>
                <c:pt idx="19">
                  <c:v>52.558861729599094</c:v>
                </c:pt>
                <c:pt idx="20">
                  <c:v>58.178842713501453</c:v>
                </c:pt>
              </c:numCache>
            </c:numRef>
          </c:val>
          <c:smooth val="0"/>
          <c:extLst>
            <c:ext xmlns:c16="http://schemas.microsoft.com/office/drawing/2014/chart" uri="{C3380CC4-5D6E-409C-BE32-E72D297353CC}">
              <c16:uniqueId val="{00000005-7FBA-4AC9-8613-1FB45F5426E6}"/>
            </c:ext>
          </c:extLst>
        </c:ser>
        <c:ser>
          <c:idx val="8"/>
          <c:order val="7"/>
          <c:tx>
            <c:strRef>
              <c:f>'Extended Gini calculations'!$I$46</c:f>
              <c:strCache>
                <c:ptCount val="1"/>
                <c:pt idx="0">
                  <c:v>N4</c:v>
                </c:pt>
              </c:strCache>
            </c:strRef>
          </c:tx>
          <c:spPr>
            <a:ln w="28575" cap="rnd">
              <a:solidFill>
                <a:schemeClr val="accent3">
                  <a:shade val="65000"/>
                </a:schemeClr>
              </a:solidFill>
              <a:round/>
            </a:ln>
            <a:effectLst/>
          </c:spPr>
          <c:marker>
            <c:symbol val="circle"/>
            <c:size val="5"/>
            <c:spPr>
              <a:solidFill>
                <a:schemeClr val="accent3">
                  <a:shade val="65000"/>
                </a:schemeClr>
              </a:solidFill>
              <a:ln w="9525">
                <a:solidFill>
                  <a:schemeClr val="accent3">
                    <a:shade val="65000"/>
                  </a:schemeClr>
                </a:solidFill>
              </a:ln>
              <a:effectLst/>
            </c:spPr>
          </c:marker>
          <c:cat>
            <c:numRef>
              <c:extLst>
                <c:ext xmlns:c15="http://schemas.microsoft.com/office/drawing/2012/chart" uri="{02D57815-91ED-43cb-92C2-25804820EDAC}">
                  <c15:fullRef>
                    <c15:sqref>'Extended Gini calculations'!$B$47:$B$68</c15:sqref>
                  </c15:fullRef>
                </c:ext>
              </c:extLst>
              <c:f>'Extended Gini calculations'!$B$48:$B$68</c:f>
              <c:numCache>
                <c:formatCode>General</c:formatCode>
                <c:ptCount val="21"/>
                <c:pt idx="0">
                  <c:v>2</c:v>
                </c:pt>
                <c:pt idx="1">
                  <c:v>2.0499999999999998</c:v>
                </c:pt>
                <c:pt idx="2">
                  <c:v>2.1</c:v>
                </c:pt>
                <c:pt idx="3">
                  <c:v>2.15</c:v>
                </c:pt>
                <c:pt idx="4">
                  <c:v>2.2000000000000002</c:v>
                </c:pt>
                <c:pt idx="5">
                  <c:v>2.25</c:v>
                </c:pt>
                <c:pt idx="6">
                  <c:v>2.2999999999999998</c:v>
                </c:pt>
                <c:pt idx="7">
                  <c:v>2.35</c:v>
                </c:pt>
                <c:pt idx="8">
                  <c:v>2.4</c:v>
                </c:pt>
                <c:pt idx="9">
                  <c:v>2.4500000000000002</c:v>
                </c:pt>
                <c:pt idx="10">
                  <c:v>2.5</c:v>
                </c:pt>
                <c:pt idx="11">
                  <c:v>2.5499999999999998</c:v>
                </c:pt>
                <c:pt idx="12">
                  <c:v>2.6</c:v>
                </c:pt>
                <c:pt idx="13">
                  <c:v>2.65</c:v>
                </c:pt>
                <c:pt idx="14">
                  <c:v>2.7</c:v>
                </c:pt>
                <c:pt idx="15">
                  <c:v>2.75</c:v>
                </c:pt>
                <c:pt idx="16">
                  <c:v>2.8</c:v>
                </c:pt>
                <c:pt idx="17">
                  <c:v>2.85</c:v>
                </c:pt>
                <c:pt idx="18">
                  <c:v>2.9</c:v>
                </c:pt>
                <c:pt idx="19">
                  <c:v>2.95</c:v>
                </c:pt>
                <c:pt idx="20">
                  <c:v>3</c:v>
                </c:pt>
              </c:numCache>
            </c:numRef>
          </c:cat>
          <c:val>
            <c:numRef>
              <c:extLst>
                <c:ext xmlns:c15="http://schemas.microsoft.com/office/drawing/2012/chart" uri="{02D57815-91ED-43cb-92C2-25804820EDAC}">
                  <c15:fullRef>
                    <c15:sqref>'Extended Gini calculations'!$I$47:$I$68</c15:sqref>
                  </c15:fullRef>
                </c:ext>
              </c:extLst>
              <c:f>'Extended Gini calculations'!$I$48:$I$68</c:f>
              <c:numCache>
                <c:formatCode>0.00</c:formatCode>
                <c:ptCount val="21"/>
                <c:pt idx="0">
                  <c:v>5.9085194822854046</c:v>
                </c:pt>
                <c:pt idx="1">
                  <c:v>6.4573244094447695</c:v>
                </c:pt>
                <c:pt idx="2">
                  <c:v>7.0571043480223841</c:v>
                </c:pt>
                <c:pt idx="3">
                  <c:v>7.7125940437548257</c:v>
                </c:pt>
                <c:pt idx="4">
                  <c:v>8.4289680229018753</c:v>
                </c:pt>
                <c:pt idx="5">
                  <c:v>9.2118814406719753</c:v>
                </c:pt>
                <c:pt idx="6">
                  <c:v>10.067514723799146</c:v>
                </c:pt>
                <c:pt idx="7">
                  <c:v>11.002622359685855</c:v>
                </c:pt>
                <c:pt idx="8">
                  <c:v>12.024586217260175</c:v>
                </c:pt>
                <c:pt idx="9">
                  <c:v>13.141473820469439</c:v>
                </c:pt>
                <c:pt idx="10">
                  <c:v>14.362102034429366</c:v>
                </c:pt>
                <c:pt idx="11">
                  <c:v>15.696106666975933</c:v>
                </c:pt>
                <c:pt idx="12">
                  <c:v>17.154018535064345</c:v>
                </c:pt>
                <c:pt idx="13">
                  <c:v>18.747346596493536</c:v>
                </c:pt>
                <c:pt idx="14">
                  <c:v>20.488668803209936</c:v>
                </c:pt>
                <c:pt idx="15">
                  <c:v>22.391731393398558</c:v>
                </c:pt>
                <c:pt idx="16">
                  <c:v>24.471557406187284</c:v>
                </c:pt>
                <c:pt idx="17">
                  <c:v>26.744565275594244</c:v>
                </c:pt>
                <c:pt idx="18">
                  <c:v>29.228698439915163</c:v>
                </c:pt>
                <c:pt idx="19">
                  <c:v>31.943566989705602</c:v>
                </c:pt>
                <c:pt idx="20">
                  <c:v>34.910602472546188</c:v>
                </c:pt>
              </c:numCache>
            </c:numRef>
          </c:val>
          <c:smooth val="0"/>
          <c:extLst>
            <c:ext xmlns:c16="http://schemas.microsoft.com/office/drawing/2014/chart" uri="{C3380CC4-5D6E-409C-BE32-E72D297353CC}">
              <c16:uniqueId val="{00000006-7FBA-4AC9-8613-1FB45F5426E6}"/>
            </c:ext>
          </c:extLst>
        </c:ser>
        <c:ser>
          <c:idx val="9"/>
          <c:order val="8"/>
          <c:tx>
            <c:strRef>
              <c:f>'Extended Gini calculations'!$J$46</c:f>
              <c:strCache>
                <c:ptCount val="1"/>
                <c:pt idx="0">
                  <c:v>N5</c:v>
                </c:pt>
              </c:strCache>
            </c:strRef>
          </c:tx>
          <c:spPr>
            <a:ln w="28575" cap="rnd">
              <a:solidFill>
                <a:schemeClr val="accent3">
                  <a:shade val="53000"/>
                </a:schemeClr>
              </a:solidFill>
              <a:round/>
            </a:ln>
            <a:effectLst/>
          </c:spPr>
          <c:marker>
            <c:symbol val="circle"/>
            <c:size val="5"/>
            <c:spPr>
              <a:solidFill>
                <a:schemeClr val="accent3">
                  <a:shade val="53000"/>
                </a:schemeClr>
              </a:solidFill>
              <a:ln w="9525">
                <a:solidFill>
                  <a:schemeClr val="accent3">
                    <a:shade val="53000"/>
                  </a:schemeClr>
                </a:solidFill>
              </a:ln>
              <a:effectLst/>
            </c:spPr>
          </c:marker>
          <c:cat>
            <c:numRef>
              <c:extLst>
                <c:ext xmlns:c15="http://schemas.microsoft.com/office/drawing/2012/chart" uri="{02D57815-91ED-43cb-92C2-25804820EDAC}">
                  <c15:fullRef>
                    <c15:sqref>'Extended Gini calculations'!$B$47:$B$68</c15:sqref>
                  </c15:fullRef>
                </c:ext>
              </c:extLst>
              <c:f>'Extended Gini calculations'!$B$48:$B$68</c:f>
              <c:numCache>
                <c:formatCode>General</c:formatCode>
                <c:ptCount val="21"/>
                <c:pt idx="0">
                  <c:v>2</c:v>
                </c:pt>
                <c:pt idx="1">
                  <c:v>2.0499999999999998</c:v>
                </c:pt>
                <c:pt idx="2">
                  <c:v>2.1</c:v>
                </c:pt>
                <c:pt idx="3">
                  <c:v>2.15</c:v>
                </c:pt>
                <c:pt idx="4">
                  <c:v>2.2000000000000002</c:v>
                </c:pt>
                <c:pt idx="5">
                  <c:v>2.25</c:v>
                </c:pt>
                <c:pt idx="6">
                  <c:v>2.2999999999999998</c:v>
                </c:pt>
                <c:pt idx="7">
                  <c:v>2.35</c:v>
                </c:pt>
                <c:pt idx="8">
                  <c:v>2.4</c:v>
                </c:pt>
                <c:pt idx="9">
                  <c:v>2.4500000000000002</c:v>
                </c:pt>
                <c:pt idx="10">
                  <c:v>2.5</c:v>
                </c:pt>
                <c:pt idx="11">
                  <c:v>2.5499999999999998</c:v>
                </c:pt>
                <c:pt idx="12">
                  <c:v>2.6</c:v>
                </c:pt>
                <c:pt idx="13">
                  <c:v>2.65</c:v>
                </c:pt>
                <c:pt idx="14">
                  <c:v>2.7</c:v>
                </c:pt>
                <c:pt idx="15">
                  <c:v>2.75</c:v>
                </c:pt>
                <c:pt idx="16">
                  <c:v>2.8</c:v>
                </c:pt>
                <c:pt idx="17">
                  <c:v>2.85</c:v>
                </c:pt>
                <c:pt idx="18">
                  <c:v>2.9</c:v>
                </c:pt>
                <c:pt idx="19">
                  <c:v>2.95</c:v>
                </c:pt>
                <c:pt idx="20">
                  <c:v>3</c:v>
                </c:pt>
              </c:numCache>
            </c:numRef>
          </c:cat>
          <c:val>
            <c:numRef>
              <c:extLst>
                <c:ext xmlns:c15="http://schemas.microsoft.com/office/drawing/2012/chart" uri="{02D57815-91ED-43cb-92C2-25804820EDAC}">
                  <c15:fullRef>
                    <c15:sqref>'Extended Gini calculations'!$J$47:$J$68</c15:sqref>
                  </c15:fullRef>
                </c:ext>
              </c:extLst>
              <c:f>'Extended Gini calculations'!$J$48:$J$68</c:f>
              <c:numCache>
                <c:formatCode>0.00</c:formatCode>
                <c:ptCount val="21"/>
                <c:pt idx="0">
                  <c:v>4.5456042820988554</c:v>
                </c:pt>
                <c:pt idx="1">
                  <c:v>4.9031051468807592</c:v>
                </c:pt>
                <c:pt idx="2">
                  <c:v>5.2887225964747522</c:v>
                </c:pt>
                <c:pt idx="3">
                  <c:v>5.7046679327806897</c:v>
                </c:pt>
                <c:pt idx="4">
                  <c:v>6.1533263712844999</c:v>
                </c:pt>
                <c:pt idx="5">
                  <c:v>6.6372707189442091</c:v>
                </c:pt>
                <c:pt idx="6">
                  <c:v>7.159276127808913</c:v>
                </c:pt>
                <c:pt idx="7">
                  <c:v>7.7223360089744526</c:v>
                </c:pt>
                <c:pt idx="8">
                  <c:v>8.3296791981334692</c:v>
                </c:pt>
                <c:pt idx="9">
                  <c:v>8.9847884711548289</c:v>
                </c:pt>
                <c:pt idx="10">
                  <c:v>9.6914205158688524</c:v>
                </c:pt>
                <c:pt idx="11">
                  <c:v>10.453627474585556</c:v>
                </c:pt>
                <c:pt idx="12">
                  <c:v>11.275780180880242</c:v>
                </c:pt>
                <c:pt idx="13">
                  <c:v>12.162593223896387</c:v>
                </c:pt>
                <c:pt idx="14">
                  <c:v>13.119151983896025</c:v>
                </c:pt>
                <c:pt idx="15">
                  <c:v>14.150941794090953</c:v>
                </c:pt>
                <c:pt idx="16">
                  <c:v>15.263879395982249</c:v>
                </c:pt>
                <c:pt idx="17">
                  <c:v>16.464346868586532</c:v>
                </c:pt>
                <c:pt idx="18">
                  <c:v>17.759228226114459</c:v>
                </c:pt>
                <c:pt idx="19">
                  <c:v>19.155948893968901</c:v>
                </c:pt>
                <c:pt idx="20">
                  <c:v>20.662518289435447</c:v>
                </c:pt>
              </c:numCache>
            </c:numRef>
          </c:val>
          <c:smooth val="0"/>
          <c:extLst>
            <c:ext xmlns:c16="http://schemas.microsoft.com/office/drawing/2014/chart" uri="{C3380CC4-5D6E-409C-BE32-E72D297353CC}">
              <c16:uniqueId val="{00000007-7FBA-4AC9-8613-1FB45F5426E6}"/>
            </c:ext>
          </c:extLst>
        </c:ser>
        <c:ser>
          <c:idx val="10"/>
          <c:order val="9"/>
          <c:tx>
            <c:strRef>
              <c:f>'Extended Gini calculations'!$K$46</c:f>
              <c:strCache>
                <c:ptCount val="1"/>
                <c:pt idx="0">
                  <c:v>S4</c:v>
                </c:pt>
              </c:strCache>
            </c:strRef>
          </c:tx>
          <c:spPr>
            <a:ln w="28575" cap="rnd">
              <a:solidFill>
                <a:schemeClr val="accent3">
                  <a:shade val="41000"/>
                </a:schemeClr>
              </a:solidFill>
              <a:round/>
            </a:ln>
            <a:effectLst/>
          </c:spPr>
          <c:marker>
            <c:symbol val="circle"/>
            <c:size val="5"/>
            <c:spPr>
              <a:solidFill>
                <a:schemeClr val="accent3">
                  <a:shade val="41000"/>
                </a:schemeClr>
              </a:solidFill>
              <a:ln w="9525">
                <a:solidFill>
                  <a:schemeClr val="accent3">
                    <a:shade val="41000"/>
                  </a:schemeClr>
                </a:solidFill>
              </a:ln>
              <a:effectLst/>
            </c:spPr>
          </c:marker>
          <c:cat>
            <c:numRef>
              <c:extLst>
                <c:ext xmlns:c15="http://schemas.microsoft.com/office/drawing/2012/chart" uri="{02D57815-91ED-43cb-92C2-25804820EDAC}">
                  <c15:fullRef>
                    <c15:sqref>'Extended Gini calculations'!$B$47:$B$68</c15:sqref>
                  </c15:fullRef>
                </c:ext>
              </c:extLst>
              <c:f>'Extended Gini calculations'!$B$48:$B$68</c:f>
              <c:numCache>
                <c:formatCode>General</c:formatCode>
                <c:ptCount val="21"/>
                <c:pt idx="0">
                  <c:v>2</c:v>
                </c:pt>
                <c:pt idx="1">
                  <c:v>2.0499999999999998</c:v>
                </c:pt>
                <c:pt idx="2">
                  <c:v>2.1</c:v>
                </c:pt>
                <c:pt idx="3">
                  <c:v>2.15</c:v>
                </c:pt>
                <c:pt idx="4">
                  <c:v>2.2000000000000002</c:v>
                </c:pt>
                <c:pt idx="5">
                  <c:v>2.25</c:v>
                </c:pt>
                <c:pt idx="6">
                  <c:v>2.2999999999999998</c:v>
                </c:pt>
                <c:pt idx="7">
                  <c:v>2.35</c:v>
                </c:pt>
                <c:pt idx="8">
                  <c:v>2.4</c:v>
                </c:pt>
                <c:pt idx="9">
                  <c:v>2.4500000000000002</c:v>
                </c:pt>
                <c:pt idx="10">
                  <c:v>2.5</c:v>
                </c:pt>
                <c:pt idx="11">
                  <c:v>2.5499999999999998</c:v>
                </c:pt>
                <c:pt idx="12">
                  <c:v>2.6</c:v>
                </c:pt>
                <c:pt idx="13">
                  <c:v>2.65</c:v>
                </c:pt>
                <c:pt idx="14">
                  <c:v>2.7</c:v>
                </c:pt>
                <c:pt idx="15">
                  <c:v>2.75</c:v>
                </c:pt>
                <c:pt idx="16">
                  <c:v>2.8</c:v>
                </c:pt>
                <c:pt idx="17">
                  <c:v>2.85</c:v>
                </c:pt>
                <c:pt idx="18">
                  <c:v>2.9</c:v>
                </c:pt>
                <c:pt idx="19">
                  <c:v>2.95</c:v>
                </c:pt>
                <c:pt idx="20">
                  <c:v>3</c:v>
                </c:pt>
              </c:numCache>
            </c:numRef>
          </c:cat>
          <c:val>
            <c:numRef>
              <c:extLst>
                <c:ext xmlns:c15="http://schemas.microsoft.com/office/drawing/2012/chart" uri="{02D57815-91ED-43cb-92C2-25804820EDAC}">
                  <c15:fullRef>
                    <c15:sqref>'Extended Gini calculations'!$K$47:$K$68</c15:sqref>
                  </c15:fullRef>
                </c:ext>
              </c:extLst>
              <c:f>'Extended Gini calculations'!$K$48:$K$68</c:f>
              <c:numCache>
                <c:formatCode>0.00</c:formatCode>
                <c:ptCount val="21"/>
                <c:pt idx="0">
                  <c:v>2.9528992813689827</c:v>
                </c:pt>
                <c:pt idx="1">
                  <c:v>3.1171741482859772</c:v>
                </c:pt>
                <c:pt idx="2">
                  <c:v>3.290587908652832</c:v>
                </c:pt>
                <c:pt idx="3">
                  <c:v>3.4736489748338668</c:v>
                </c:pt>
                <c:pt idx="4">
                  <c:v>3.6668940430478547</c:v>
                </c:pt>
                <c:pt idx="5">
                  <c:v>3.8708896668475066</c:v>
                </c:pt>
                <c:pt idx="6">
                  <c:v>4.0862339181343099</c:v>
                </c:pt>
                <c:pt idx="7">
                  <c:v>4.313558140578504</c:v>
                </c:pt>
                <c:pt idx="8">
                  <c:v>4.5535288005848074</c:v>
                </c:pt>
                <c:pt idx="9">
                  <c:v>4.8068494412305593</c:v>
                </c:pt>
                <c:pt idx="10">
                  <c:v>5.0742627449048019</c:v>
                </c:pt>
                <c:pt idx="11">
                  <c:v>5.3565527106955235</c:v>
                </c:pt>
                <c:pt idx="12">
                  <c:v>5.654546952908702</c:v>
                </c:pt>
                <c:pt idx="13">
                  <c:v>5.9691191274578896</c:v>
                </c:pt>
                <c:pt idx="14">
                  <c:v>6.3011914932380817</c:v>
                </c:pt>
                <c:pt idx="15">
                  <c:v>6.65173761599317</c:v>
                </c:pt>
                <c:pt idx="16">
                  <c:v>7.0217852226042092</c:v>
                </c:pt>
                <c:pt idx="17">
                  <c:v>7.4124192141666523</c:v>
                </c:pt>
                <c:pt idx="18">
                  <c:v>7.8247848466902523</c:v>
                </c:pt>
                <c:pt idx="19">
                  <c:v>8.2600910887467816</c:v>
                </c:pt>
                <c:pt idx="20">
                  <c:v>8.7196141659094533</c:v>
                </c:pt>
              </c:numCache>
            </c:numRef>
          </c:val>
          <c:smooth val="0"/>
          <c:extLst>
            <c:ext xmlns:c16="http://schemas.microsoft.com/office/drawing/2014/chart" uri="{C3380CC4-5D6E-409C-BE32-E72D297353CC}">
              <c16:uniqueId val="{00000008-7FBA-4AC9-8613-1FB45F5426E6}"/>
            </c:ext>
          </c:extLst>
        </c:ser>
        <c:ser>
          <c:idx val="0"/>
          <c:order val="10"/>
          <c:tx>
            <c:strRef>
              <c:f>'Extended Gini calculations'!$L$46</c:f>
              <c:strCache>
                <c:ptCount val="1"/>
                <c:pt idx="0">
                  <c:v>S5</c:v>
                </c:pt>
              </c:strCache>
            </c:strRef>
          </c:tx>
          <c:spPr>
            <a:ln w="28575" cap="rnd">
              <a:solidFill>
                <a:schemeClr val="tx1"/>
              </a:solidFill>
              <a:round/>
            </a:ln>
            <a:effectLst/>
          </c:spPr>
          <c:marker>
            <c:symbol val="circle"/>
            <c:size val="5"/>
            <c:spPr>
              <a:solidFill>
                <a:schemeClr val="tx1"/>
              </a:solidFill>
              <a:ln w="9525">
                <a:solidFill>
                  <a:schemeClr val="tx1"/>
                </a:solidFill>
              </a:ln>
              <a:effectLst/>
            </c:spPr>
          </c:marker>
          <c:cat>
            <c:numRef>
              <c:extLst>
                <c:ext xmlns:c15="http://schemas.microsoft.com/office/drawing/2012/chart" uri="{02D57815-91ED-43cb-92C2-25804820EDAC}">
                  <c15:fullRef>
                    <c15:sqref>'Extended Gini calculations'!$B$47:$B$68</c15:sqref>
                  </c15:fullRef>
                </c:ext>
              </c:extLst>
              <c:f>'Extended Gini calculations'!$B$48:$B$68</c:f>
              <c:numCache>
                <c:formatCode>General</c:formatCode>
                <c:ptCount val="21"/>
                <c:pt idx="0">
                  <c:v>2</c:v>
                </c:pt>
                <c:pt idx="1">
                  <c:v>2.0499999999999998</c:v>
                </c:pt>
                <c:pt idx="2">
                  <c:v>2.1</c:v>
                </c:pt>
                <c:pt idx="3">
                  <c:v>2.15</c:v>
                </c:pt>
                <c:pt idx="4">
                  <c:v>2.2000000000000002</c:v>
                </c:pt>
                <c:pt idx="5">
                  <c:v>2.25</c:v>
                </c:pt>
                <c:pt idx="6">
                  <c:v>2.2999999999999998</c:v>
                </c:pt>
                <c:pt idx="7">
                  <c:v>2.35</c:v>
                </c:pt>
                <c:pt idx="8">
                  <c:v>2.4</c:v>
                </c:pt>
                <c:pt idx="9">
                  <c:v>2.4500000000000002</c:v>
                </c:pt>
                <c:pt idx="10">
                  <c:v>2.5</c:v>
                </c:pt>
                <c:pt idx="11">
                  <c:v>2.5499999999999998</c:v>
                </c:pt>
                <c:pt idx="12">
                  <c:v>2.6</c:v>
                </c:pt>
                <c:pt idx="13">
                  <c:v>2.65</c:v>
                </c:pt>
                <c:pt idx="14">
                  <c:v>2.7</c:v>
                </c:pt>
                <c:pt idx="15">
                  <c:v>2.75</c:v>
                </c:pt>
                <c:pt idx="16">
                  <c:v>2.8</c:v>
                </c:pt>
                <c:pt idx="17">
                  <c:v>2.85</c:v>
                </c:pt>
                <c:pt idx="18">
                  <c:v>2.9</c:v>
                </c:pt>
                <c:pt idx="19">
                  <c:v>2.95</c:v>
                </c:pt>
                <c:pt idx="20">
                  <c:v>3</c:v>
                </c:pt>
              </c:numCache>
            </c:numRef>
          </c:cat>
          <c:val>
            <c:numRef>
              <c:extLst>
                <c:ext xmlns:c15="http://schemas.microsoft.com/office/drawing/2012/chart" uri="{02D57815-91ED-43cb-92C2-25804820EDAC}">
                  <c15:fullRef>
                    <c15:sqref>'Extended Gini calculations'!$L$47:$L$68</c15:sqref>
                  </c15:fullRef>
                </c:ext>
              </c:extLst>
              <c:f>'Extended Gini calculations'!$L$48:$L$68</c:f>
              <c:numCache>
                <c:formatCode>0.00</c:formatCode>
                <c:ptCount val="2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numCache>
            </c:numRef>
          </c:val>
          <c:smooth val="0"/>
          <c:extLst>
            <c:ext xmlns:c16="http://schemas.microsoft.com/office/drawing/2014/chart" uri="{C3380CC4-5D6E-409C-BE32-E72D297353CC}">
              <c16:uniqueId val="{00000009-7FBA-4AC9-8613-1FB45F5426E6}"/>
            </c:ext>
          </c:extLst>
        </c:ser>
        <c:dLbls>
          <c:showLegendKey val="0"/>
          <c:showVal val="0"/>
          <c:showCatName val="0"/>
          <c:showSerName val="0"/>
          <c:showPercent val="0"/>
          <c:showBubbleSize val="0"/>
        </c:dLbls>
        <c:marker val="1"/>
        <c:smooth val="0"/>
        <c:axId val="792468200"/>
        <c:axId val="425535656"/>
        <c:extLst>
          <c:ext xmlns:c15="http://schemas.microsoft.com/office/drawing/2012/chart" uri="{02D57815-91ED-43cb-92C2-25804820EDAC}">
            <c15:filteredLineSeries>
              <c15:ser>
                <c:idx val="1"/>
                <c:order val="0"/>
                <c:tx>
                  <c:strRef>
                    <c:extLst>
                      <c:ext uri="{02D57815-91ED-43cb-92C2-25804820EDAC}">
                        <c15:formulaRef>
                          <c15:sqref>'Extended Gini calculations'!$B$46</c15:sqref>
                        </c15:formulaRef>
                      </c:ext>
                    </c:extLst>
                    <c:strCache>
                      <c:ptCount val="1"/>
                      <c:pt idx="0">
                        <c:v>Inequality aversion, ε</c:v>
                      </c:pt>
                    </c:strCache>
                  </c:strRef>
                </c:tx>
                <c:spPr>
                  <a:ln w="28575" cap="rnd">
                    <a:solidFill>
                      <a:schemeClr val="accent3">
                        <a:tint val="54000"/>
                      </a:schemeClr>
                    </a:solidFill>
                    <a:round/>
                  </a:ln>
                  <a:effectLst/>
                </c:spPr>
                <c:marker>
                  <c:symbol val="circle"/>
                  <c:size val="5"/>
                  <c:spPr>
                    <a:solidFill>
                      <a:schemeClr val="accent3">
                        <a:tint val="54000"/>
                      </a:schemeClr>
                    </a:solidFill>
                    <a:ln w="9525">
                      <a:solidFill>
                        <a:schemeClr val="accent3">
                          <a:tint val="54000"/>
                        </a:schemeClr>
                      </a:solidFill>
                    </a:ln>
                    <a:effectLst/>
                  </c:spPr>
                </c:marker>
                <c:cat>
                  <c:numRef>
                    <c:extLst>
                      <c:ext uri="{02D57815-91ED-43cb-92C2-25804820EDAC}">
                        <c15:fullRef>
                          <c15:sqref>'Extended Gini calculations'!$B$47:$B$68</c15:sqref>
                        </c15:fullRef>
                        <c15:formulaRef>
                          <c15:sqref>'Extended Gini calculations'!$B$48:$B$68</c15:sqref>
                        </c15:formulaRef>
                      </c:ext>
                    </c:extLst>
                    <c:numCache>
                      <c:formatCode>General</c:formatCode>
                      <c:ptCount val="21"/>
                      <c:pt idx="0">
                        <c:v>2</c:v>
                      </c:pt>
                      <c:pt idx="1">
                        <c:v>2.0499999999999998</c:v>
                      </c:pt>
                      <c:pt idx="2">
                        <c:v>2.1</c:v>
                      </c:pt>
                      <c:pt idx="3">
                        <c:v>2.15</c:v>
                      </c:pt>
                      <c:pt idx="4">
                        <c:v>2.2000000000000002</c:v>
                      </c:pt>
                      <c:pt idx="5">
                        <c:v>2.25</c:v>
                      </c:pt>
                      <c:pt idx="6">
                        <c:v>2.2999999999999998</c:v>
                      </c:pt>
                      <c:pt idx="7">
                        <c:v>2.35</c:v>
                      </c:pt>
                      <c:pt idx="8">
                        <c:v>2.4</c:v>
                      </c:pt>
                      <c:pt idx="9">
                        <c:v>2.4500000000000002</c:v>
                      </c:pt>
                      <c:pt idx="10">
                        <c:v>2.5</c:v>
                      </c:pt>
                      <c:pt idx="11">
                        <c:v>2.5499999999999998</c:v>
                      </c:pt>
                      <c:pt idx="12">
                        <c:v>2.6</c:v>
                      </c:pt>
                      <c:pt idx="13">
                        <c:v>2.65</c:v>
                      </c:pt>
                      <c:pt idx="14">
                        <c:v>2.7</c:v>
                      </c:pt>
                      <c:pt idx="15">
                        <c:v>2.75</c:v>
                      </c:pt>
                      <c:pt idx="16">
                        <c:v>2.8</c:v>
                      </c:pt>
                      <c:pt idx="17">
                        <c:v>2.85</c:v>
                      </c:pt>
                      <c:pt idx="18">
                        <c:v>2.9</c:v>
                      </c:pt>
                      <c:pt idx="19">
                        <c:v>2.95</c:v>
                      </c:pt>
                      <c:pt idx="20">
                        <c:v>3</c:v>
                      </c:pt>
                    </c:numCache>
                  </c:numRef>
                </c:cat>
                <c:val>
                  <c:numRef>
                    <c:extLst>
                      <c:ext uri="{02D57815-91ED-43cb-92C2-25804820EDAC}">
                        <c15:fullRef>
                          <c15:sqref>'Extended Gini calculations'!$B$47:$B$68</c15:sqref>
                        </c15:fullRef>
                        <c15:formulaRef>
                          <c15:sqref>'Extended Gini calculations'!$B$48:$B$68</c15:sqref>
                        </c15:formulaRef>
                      </c:ext>
                    </c:extLst>
                    <c:numCache>
                      <c:formatCode>General</c:formatCode>
                      <c:ptCount val="21"/>
                      <c:pt idx="0">
                        <c:v>2</c:v>
                      </c:pt>
                      <c:pt idx="1">
                        <c:v>2.0499999999999998</c:v>
                      </c:pt>
                      <c:pt idx="2">
                        <c:v>2.1</c:v>
                      </c:pt>
                      <c:pt idx="3">
                        <c:v>2.15</c:v>
                      </c:pt>
                      <c:pt idx="4">
                        <c:v>2.2000000000000002</c:v>
                      </c:pt>
                      <c:pt idx="5">
                        <c:v>2.25</c:v>
                      </c:pt>
                      <c:pt idx="6">
                        <c:v>2.2999999999999998</c:v>
                      </c:pt>
                      <c:pt idx="7">
                        <c:v>2.35</c:v>
                      </c:pt>
                      <c:pt idx="8">
                        <c:v>2.4</c:v>
                      </c:pt>
                      <c:pt idx="9">
                        <c:v>2.4500000000000002</c:v>
                      </c:pt>
                      <c:pt idx="10">
                        <c:v>2.5</c:v>
                      </c:pt>
                      <c:pt idx="11">
                        <c:v>2.5499999999999998</c:v>
                      </c:pt>
                      <c:pt idx="12">
                        <c:v>2.6</c:v>
                      </c:pt>
                      <c:pt idx="13">
                        <c:v>2.65</c:v>
                      </c:pt>
                      <c:pt idx="14">
                        <c:v>2.7</c:v>
                      </c:pt>
                      <c:pt idx="15">
                        <c:v>2.75</c:v>
                      </c:pt>
                      <c:pt idx="16">
                        <c:v>2.8</c:v>
                      </c:pt>
                      <c:pt idx="17">
                        <c:v>2.85</c:v>
                      </c:pt>
                      <c:pt idx="18">
                        <c:v>2.9</c:v>
                      </c:pt>
                      <c:pt idx="19">
                        <c:v>2.95</c:v>
                      </c:pt>
                      <c:pt idx="20">
                        <c:v>3</c:v>
                      </c:pt>
                    </c:numCache>
                  </c:numRef>
                </c:val>
                <c:smooth val="0"/>
                <c:extLst>
                  <c:ext xmlns:c16="http://schemas.microsoft.com/office/drawing/2014/chart" uri="{C3380CC4-5D6E-409C-BE32-E72D297353CC}">
                    <c16:uniqueId val="{0000000A-7FBA-4AC9-8613-1FB45F5426E6}"/>
                  </c:ext>
                </c:extLst>
              </c15:ser>
            </c15:filteredLineSeries>
          </c:ext>
        </c:extLst>
      </c:lineChart>
      <c:catAx>
        <c:axId val="79246820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Inequality aversion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crossAx val="425535656"/>
        <c:crosses val="autoZero"/>
        <c:auto val="1"/>
        <c:lblAlgn val="ctr"/>
        <c:lblOffset val="100"/>
        <c:noMultiLvlLbl val="0"/>
      </c:catAx>
      <c:valAx>
        <c:axId val="4255356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n-US" sz="1400" b="1"/>
                  <a:t>Indirect equity weight</a:t>
                </a:r>
              </a:p>
            </c:rich>
          </c:tx>
          <c:overlay val="0"/>
          <c:spPr>
            <a:noFill/>
            <a:ln>
              <a:noFill/>
            </a:ln>
            <a:effectLst/>
          </c:spPr>
          <c:txPr>
            <a:bodyPr rot="-54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crossAx val="792468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solidFill>
                <a:latin typeface="Arial" panose="020B0604020202020204" pitchFamily="34" charset="0"/>
                <a:ea typeface="+mn-ea"/>
                <a:cs typeface="Arial" panose="020B0604020202020204" pitchFamily="34" charset="0"/>
              </a:defRPr>
            </a:pPr>
            <a:r>
              <a:rPr lang="en-US" sz="1200" b="1">
                <a:solidFill>
                  <a:schemeClr val="tx1"/>
                </a:solidFill>
                <a:latin typeface="Arial" panose="020B0604020202020204" pitchFamily="34" charset="0"/>
                <a:cs typeface="Arial" panose="020B0604020202020204" pitchFamily="34" charset="0"/>
              </a:rPr>
              <a:t>Indirect equity</a:t>
            </a:r>
            <a:r>
              <a:rPr lang="en-US" sz="1200" b="1" baseline="0">
                <a:solidFill>
                  <a:schemeClr val="tx1"/>
                </a:solidFill>
                <a:latin typeface="Arial" panose="020B0604020202020204" pitchFamily="34" charset="0"/>
                <a:cs typeface="Arial" panose="020B0604020202020204" pitchFamily="34" charset="0"/>
              </a:rPr>
              <a:t> weight and </a:t>
            </a:r>
            <a:br>
              <a:rPr lang="en-US" sz="1200" b="1" baseline="0">
                <a:solidFill>
                  <a:schemeClr val="tx1"/>
                </a:solidFill>
                <a:latin typeface="Arial" panose="020B0604020202020204" pitchFamily="34" charset="0"/>
                <a:cs typeface="Arial" panose="020B0604020202020204" pitchFamily="34" charset="0"/>
              </a:rPr>
            </a:br>
            <a:r>
              <a:rPr lang="en-US" sz="1200" b="1" baseline="0">
                <a:solidFill>
                  <a:schemeClr val="tx1"/>
                </a:solidFill>
                <a:latin typeface="Arial" panose="020B0604020202020204" pitchFamily="34" charset="0"/>
                <a:cs typeface="Arial" panose="020B0604020202020204" pitchFamily="34" charset="0"/>
              </a:rPr>
              <a:t>l</a:t>
            </a:r>
            <a:r>
              <a:rPr lang="en-US" sz="1200" b="1">
                <a:solidFill>
                  <a:schemeClr val="tx1"/>
                </a:solidFill>
                <a:latin typeface="Arial" panose="020B0604020202020204" pitchFamily="34" charset="0"/>
                <a:cs typeface="Arial" panose="020B0604020202020204" pitchFamily="34" charset="0"/>
              </a:rPr>
              <a:t>ifetime</a:t>
            </a:r>
            <a:r>
              <a:rPr lang="en-US" sz="1200" b="1" baseline="0">
                <a:solidFill>
                  <a:schemeClr val="tx1"/>
                </a:solidFill>
                <a:latin typeface="Arial" panose="020B0604020202020204" pitchFamily="34" charset="0"/>
                <a:cs typeface="Arial" panose="020B0604020202020204" pitchFamily="34" charset="0"/>
              </a:rPr>
              <a:t> health</a:t>
            </a:r>
            <a:endParaRPr lang="en-US" sz="1200" b="1">
              <a:solidFill>
                <a:schemeClr val="tx1"/>
              </a:solidFill>
              <a:latin typeface="Arial" panose="020B0604020202020204" pitchFamily="34" charset="0"/>
              <a:cs typeface="Arial" panose="020B0604020202020204" pitchFamily="34" charset="0"/>
            </a:endParaRPr>
          </a:p>
        </c:rich>
      </c:tx>
      <c:overlay val="0"/>
      <c:spPr>
        <a:noFill/>
        <a:ln>
          <a:noFill/>
        </a:ln>
        <a:effectLst/>
      </c:spPr>
    </c:title>
    <c:autoTitleDeleted val="0"/>
    <c:plotArea>
      <c:layout/>
      <c:barChart>
        <c:barDir val="col"/>
        <c:grouping val="clustered"/>
        <c:varyColors val="0"/>
        <c:ser>
          <c:idx val="0"/>
          <c:order val="1"/>
          <c:tx>
            <c:strRef>
              <c:f>'Atkinson calculations'!$C$6</c:f>
              <c:strCache>
                <c:ptCount val="1"/>
                <c:pt idx="0">
                  <c:v>lifetime health (h)</c:v>
                </c:pt>
              </c:strCache>
            </c:strRef>
          </c:tx>
          <c:invertIfNegative val="0"/>
          <c:cat>
            <c:strRef>
              <c:f>'Atkinson calculations'!$B$7:$B$16</c:f>
              <c:strCache>
                <c:ptCount val="10"/>
                <c:pt idx="0">
                  <c:v>N1</c:v>
                </c:pt>
                <c:pt idx="1">
                  <c:v>S1</c:v>
                </c:pt>
                <c:pt idx="2">
                  <c:v>N2</c:v>
                </c:pt>
                <c:pt idx="3">
                  <c:v>N3</c:v>
                </c:pt>
                <c:pt idx="4">
                  <c:v>S2</c:v>
                </c:pt>
                <c:pt idx="5">
                  <c:v>S3</c:v>
                </c:pt>
                <c:pt idx="6">
                  <c:v>N4</c:v>
                </c:pt>
                <c:pt idx="7">
                  <c:v>N5</c:v>
                </c:pt>
                <c:pt idx="8">
                  <c:v>S4</c:v>
                </c:pt>
                <c:pt idx="9">
                  <c:v>S5</c:v>
                </c:pt>
              </c:strCache>
            </c:strRef>
          </c:cat>
          <c:val>
            <c:numRef>
              <c:f>'Atkinson calculations'!$C$7:$C$16</c:f>
              <c:numCache>
                <c:formatCode>#,##0.00</c:formatCode>
                <c:ptCount val="10"/>
                <c:pt idx="0">
                  <c:v>61.925213745047813</c:v>
                </c:pt>
                <c:pt idx="1">
                  <c:v>65.953454828519668</c:v>
                </c:pt>
                <c:pt idx="2">
                  <c:v>66.81695247332172</c:v>
                </c:pt>
                <c:pt idx="3">
                  <c:v>68.975036101886801</c:v>
                </c:pt>
                <c:pt idx="4">
                  <c:v>70.344928147144799</c:v>
                </c:pt>
                <c:pt idx="5">
                  <c:v>72.213544204351976</c:v>
                </c:pt>
                <c:pt idx="6">
                  <c:v>72.648214965877315</c:v>
                </c:pt>
                <c:pt idx="7">
                  <c:v>74.561155997724143</c:v>
                </c:pt>
                <c:pt idx="8">
                  <c:v>75.597859352178702</c:v>
                </c:pt>
                <c:pt idx="9">
                  <c:v>77.323143845980766</c:v>
                </c:pt>
              </c:numCache>
            </c:numRef>
          </c:val>
          <c:extLst>
            <c:ext xmlns:c16="http://schemas.microsoft.com/office/drawing/2014/chart" uri="{C3380CC4-5D6E-409C-BE32-E72D297353CC}">
              <c16:uniqueId val="{00000000-F6AD-4E53-8860-D06CABF340F5}"/>
            </c:ext>
          </c:extLst>
        </c:ser>
        <c:dLbls>
          <c:showLegendKey val="0"/>
          <c:showVal val="0"/>
          <c:showCatName val="0"/>
          <c:showSerName val="0"/>
          <c:showPercent val="0"/>
          <c:showBubbleSize val="0"/>
        </c:dLbls>
        <c:gapWidth val="150"/>
        <c:axId val="541972072"/>
        <c:axId val="541970760"/>
      </c:barChart>
      <c:lineChart>
        <c:grouping val="standard"/>
        <c:varyColors val="0"/>
        <c:ser>
          <c:idx val="1"/>
          <c:order val="0"/>
          <c:tx>
            <c:strRef>
              <c:f>'Atkinson calculations'!$G$6</c:f>
              <c:strCache>
                <c:ptCount val="1"/>
                <c:pt idx="0">
                  <c:v>indirect equity weight (best off group = 1)</c:v>
                </c:pt>
              </c:strCache>
            </c:strRef>
          </c:tx>
          <c:cat>
            <c:strRef>
              <c:f>'Atkinson calculations'!$B$7:$B$16</c:f>
              <c:strCache>
                <c:ptCount val="10"/>
                <c:pt idx="0">
                  <c:v>N1</c:v>
                </c:pt>
                <c:pt idx="1">
                  <c:v>S1</c:v>
                </c:pt>
                <c:pt idx="2">
                  <c:v>N2</c:v>
                </c:pt>
                <c:pt idx="3">
                  <c:v>N3</c:v>
                </c:pt>
                <c:pt idx="4">
                  <c:v>S2</c:v>
                </c:pt>
                <c:pt idx="5">
                  <c:v>S3</c:v>
                </c:pt>
                <c:pt idx="6">
                  <c:v>N4</c:v>
                </c:pt>
                <c:pt idx="7">
                  <c:v>N5</c:v>
                </c:pt>
                <c:pt idx="8">
                  <c:v>S4</c:v>
                </c:pt>
                <c:pt idx="9">
                  <c:v>S5</c:v>
                </c:pt>
              </c:strCache>
            </c:strRef>
          </c:cat>
          <c:val>
            <c:numRef>
              <c:f>'Atkinson calculations'!$G$7:$G$16</c:f>
              <c:numCache>
                <c:formatCode>0.00</c:formatCode>
                <c:ptCount val="10"/>
                <c:pt idx="0">
                  <c:v>1</c:v>
                </c:pt>
                <c:pt idx="1">
                  <c:v>1</c:v>
                </c:pt>
                <c:pt idx="2">
                  <c:v>1</c:v>
                </c:pt>
                <c:pt idx="3">
                  <c:v>1</c:v>
                </c:pt>
                <c:pt idx="4">
                  <c:v>1</c:v>
                </c:pt>
                <c:pt idx="5">
                  <c:v>1</c:v>
                </c:pt>
                <c:pt idx="6">
                  <c:v>1</c:v>
                </c:pt>
                <c:pt idx="7">
                  <c:v>1</c:v>
                </c:pt>
                <c:pt idx="8">
                  <c:v>1</c:v>
                </c:pt>
                <c:pt idx="9">
                  <c:v>1</c:v>
                </c:pt>
              </c:numCache>
            </c:numRef>
          </c:val>
          <c:smooth val="0"/>
          <c:extLst>
            <c:ext xmlns:c16="http://schemas.microsoft.com/office/drawing/2014/chart" uri="{C3380CC4-5D6E-409C-BE32-E72D297353CC}">
              <c16:uniqueId val="{00000001-F6AD-4E53-8860-D06CABF340F5}"/>
            </c:ext>
          </c:extLst>
        </c:ser>
        <c:dLbls>
          <c:showLegendKey val="0"/>
          <c:showVal val="0"/>
          <c:showCatName val="0"/>
          <c:showSerName val="0"/>
          <c:showPercent val="0"/>
          <c:showBubbleSize val="0"/>
        </c:dLbls>
        <c:marker val="1"/>
        <c:smooth val="0"/>
        <c:axId val="740888760"/>
        <c:axId val="740885480"/>
      </c:lineChart>
      <c:valAx>
        <c:axId val="541970760"/>
        <c:scaling>
          <c:orientation val="minMax"/>
        </c:scaling>
        <c:delete val="0"/>
        <c:axPos val="r"/>
        <c:numFmt formatCode="0.0" sourceLinked="0"/>
        <c:majorTickMark val="out"/>
        <c:minorTickMark val="none"/>
        <c:tickLblPos val="nextTo"/>
        <c:crossAx val="541972072"/>
        <c:crosses val="max"/>
        <c:crossBetween val="between"/>
      </c:valAx>
      <c:catAx>
        <c:axId val="541972072"/>
        <c:scaling>
          <c:orientation val="minMax"/>
        </c:scaling>
        <c:delete val="0"/>
        <c:axPos val="b"/>
        <c:numFmt formatCode="General" sourceLinked="1"/>
        <c:majorTickMark val="out"/>
        <c:minorTickMark val="none"/>
        <c:tickLblPos val="nextTo"/>
        <c:crossAx val="541970760"/>
        <c:crosses val="autoZero"/>
        <c:auto val="1"/>
        <c:lblAlgn val="ctr"/>
        <c:lblOffset val="100"/>
        <c:noMultiLvlLbl val="0"/>
      </c:catAx>
      <c:valAx>
        <c:axId val="740885480"/>
        <c:scaling>
          <c:orientation val="minMax"/>
        </c:scaling>
        <c:delete val="0"/>
        <c:axPos val="l"/>
        <c:numFmt formatCode="0.00" sourceLinked="1"/>
        <c:majorTickMark val="out"/>
        <c:minorTickMark val="none"/>
        <c:tickLblPos val="nextTo"/>
        <c:crossAx val="740888760"/>
        <c:crosses val="autoZero"/>
        <c:crossBetween val="between"/>
      </c:valAx>
      <c:catAx>
        <c:axId val="740888760"/>
        <c:scaling>
          <c:orientation val="minMax"/>
        </c:scaling>
        <c:delete val="1"/>
        <c:axPos val="b"/>
        <c:numFmt formatCode="General" sourceLinked="1"/>
        <c:majorTickMark val="out"/>
        <c:minorTickMark val="none"/>
        <c:tickLblPos val="nextTo"/>
        <c:crossAx val="740885480"/>
        <c:crosses val="autoZero"/>
        <c:auto val="1"/>
        <c:lblAlgn val="ctr"/>
        <c:lblOffset val="100"/>
        <c:noMultiLvlLbl val="0"/>
      </c:catAx>
      <c:spPr>
        <a:noFill/>
        <a:ln>
          <a:noFill/>
        </a:ln>
        <a:effectLst/>
      </c:spPr>
    </c:plotArea>
    <c:legend>
      <c:legendPos val="b"/>
      <c:overlay val="0"/>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a:t>Indirect equity weights implied by different levels of inequality aversion</a:t>
            </a:r>
            <a:br>
              <a:rPr lang="en-US" sz="1800" b="1"/>
            </a:br>
            <a:r>
              <a:rPr lang="en-US" sz="1800" b="1"/>
              <a:t>Atkinson social welfare</a:t>
            </a:r>
            <a:r>
              <a:rPr lang="en-US" sz="1800" b="1" baseline="0"/>
              <a:t> function</a:t>
            </a:r>
            <a:endParaRPr lang="en-US" sz="1800"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strRef>
              <c:f>'Atkinson calculations'!$C$21</c:f>
              <c:strCache>
                <c:ptCount val="1"/>
                <c:pt idx="0">
                  <c:v>N1</c:v>
                </c:pt>
              </c:strCache>
            </c:strRef>
          </c:tx>
          <c:spPr>
            <a:ln w="28575" cap="rnd">
              <a:solidFill>
                <a:schemeClr val="accent3">
                  <a:tint val="54000"/>
                </a:schemeClr>
              </a:solidFill>
              <a:round/>
            </a:ln>
            <a:effectLst/>
          </c:spPr>
          <c:marker>
            <c:symbol val="circle"/>
            <c:size val="5"/>
            <c:spPr>
              <a:solidFill>
                <a:schemeClr val="accent3">
                  <a:tint val="54000"/>
                </a:schemeClr>
              </a:solidFill>
              <a:ln w="9525">
                <a:solidFill>
                  <a:schemeClr val="accent3">
                    <a:tint val="54000"/>
                  </a:schemeClr>
                </a:solidFill>
              </a:ln>
              <a:effectLst/>
            </c:spPr>
          </c:marker>
          <c:cat>
            <c:numRef>
              <c:extLst>
                <c:ext xmlns:c15="http://schemas.microsoft.com/office/drawing/2012/chart" uri="{02D57815-91ED-43cb-92C2-25804820EDAC}">
                  <c15:fullRef>
                    <c15:sqref>'Atkinson calculations'!$A$22:$A$42</c15:sqref>
                  </c15:fullRef>
                </c:ext>
              </c:extLst>
              <c:f>'Atkinson calculations'!$A$22:$A$37</c:f>
              <c:numCache>
                <c:formatCode>General</c:formatCode>
                <c:ptCount val="16"/>
                <c:pt idx="0">
                  <c:v>0</c:v>
                </c:pt>
                <c:pt idx="1">
                  <c:v>0.5</c:v>
                </c:pt>
                <c:pt idx="2">
                  <c:v>1</c:v>
                </c:pt>
                <c:pt idx="3">
                  <c:v>2</c:v>
                </c:pt>
                <c:pt idx="4">
                  <c:v>3</c:v>
                </c:pt>
                <c:pt idx="5">
                  <c:v>4</c:v>
                </c:pt>
                <c:pt idx="6">
                  <c:v>5</c:v>
                </c:pt>
                <c:pt idx="7">
                  <c:v>6</c:v>
                </c:pt>
                <c:pt idx="8">
                  <c:v>7</c:v>
                </c:pt>
                <c:pt idx="9">
                  <c:v>8</c:v>
                </c:pt>
                <c:pt idx="10">
                  <c:v>9</c:v>
                </c:pt>
                <c:pt idx="11">
                  <c:v>10</c:v>
                </c:pt>
                <c:pt idx="12">
                  <c:v>11</c:v>
                </c:pt>
                <c:pt idx="13">
                  <c:v>12</c:v>
                </c:pt>
                <c:pt idx="14">
                  <c:v>13</c:v>
                </c:pt>
                <c:pt idx="15">
                  <c:v>14</c:v>
                </c:pt>
              </c:numCache>
            </c:numRef>
          </c:cat>
          <c:val>
            <c:numRef>
              <c:extLst>
                <c:ext xmlns:c15="http://schemas.microsoft.com/office/drawing/2012/chart" uri="{02D57815-91ED-43cb-92C2-25804820EDAC}">
                  <c15:fullRef>
                    <c15:sqref>'Atkinson calculations'!$C$22:$C$42</c15:sqref>
                  </c15:fullRef>
                </c:ext>
              </c:extLst>
              <c:f>'Atkinson calculations'!$C$22:$C$37</c:f>
              <c:numCache>
                <c:formatCode>0.00</c:formatCode>
                <c:ptCount val="16"/>
                <c:pt idx="0">
                  <c:v>1</c:v>
                </c:pt>
                <c:pt idx="1">
                  <c:v>1.1174317181694182</c:v>
                </c:pt>
                <c:pt idx="2">
                  <c:v>1.2458838874647706</c:v>
                </c:pt>
                <c:pt idx="3">
                  <c:v>1.5591359246000471</c:v>
                </c:pt>
                <c:pt idx="4">
                  <c:v>1.9468207549453422</c:v>
                </c:pt>
                <c:pt idx="5">
                  <c:v>2.4309048313784438</c:v>
                </c:pt>
                <c:pt idx="6">
                  <c:v>3.0353581777922676</c:v>
                </c:pt>
                <c:pt idx="7">
                  <c:v>3.7901110518859515</c:v>
                </c:pt>
                <c:pt idx="8">
                  <c:v>4.7325359790244619</c:v>
                </c:pt>
                <c:pt idx="9">
                  <c:v>5.9092982992190599</c:v>
                </c:pt>
                <c:pt idx="10">
                  <c:v>7.3786668593592939</c:v>
                </c:pt>
                <c:pt idx="11">
                  <c:v>9.2133992674903968</c:v>
                </c:pt>
                <c:pt idx="12">
                  <c:v>11.504344576082875</c:v>
                </c:pt>
                <c:pt idx="13">
                  <c:v>14.364941785628034</c:v>
                </c:pt>
                <c:pt idx="14">
                  <c:v>17.936836917548515</c:v>
                </c:pt>
                <c:pt idx="15">
                  <c:v>22.396896792761019</c:v>
                </c:pt>
              </c:numCache>
            </c:numRef>
          </c:val>
          <c:smooth val="0"/>
          <c:extLst>
            <c:ext xmlns:c16="http://schemas.microsoft.com/office/drawing/2014/chart" uri="{C3380CC4-5D6E-409C-BE32-E72D297353CC}">
              <c16:uniqueId val="{00000001-5E63-4AA7-B6CF-09BE4419FEB1}"/>
            </c:ext>
          </c:extLst>
        </c:ser>
        <c:ser>
          <c:idx val="2"/>
          <c:order val="1"/>
          <c:tx>
            <c:strRef>
              <c:f>'Atkinson calculations'!$D$21</c:f>
              <c:strCache>
                <c:ptCount val="1"/>
                <c:pt idx="0">
                  <c:v>S1</c:v>
                </c:pt>
              </c:strCache>
            </c:strRef>
          </c:tx>
          <c:spPr>
            <a:ln w="28575" cap="rnd">
              <a:solidFill>
                <a:schemeClr val="accent3">
                  <a:tint val="65000"/>
                </a:schemeClr>
              </a:solidFill>
              <a:round/>
            </a:ln>
            <a:effectLst/>
          </c:spPr>
          <c:marker>
            <c:symbol val="circle"/>
            <c:size val="5"/>
            <c:spPr>
              <a:solidFill>
                <a:schemeClr val="accent3">
                  <a:tint val="65000"/>
                </a:schemeClr>
              </a:solidFill>
              <a:ln w="9525">
                <a:solidFill>
                  <a:schemeClr val="accent3">
                    <a:tint val="65000"/>
                  </a:schemeClr>
                </a:solidFill>
              </a:ln>
              <a:effectLst/>
            </c:spPr>
          </c:marker>
          <c:cat>
            <c:numRef>
              <c:extLst>
                <c:ext xmlns:c15="http://schemas.microsoft.com/office/drawing/2012/chart" uri="{02D57815-91ED-43cb-92C2-25804820EDAC}">
                  <c15:fullRef>
                    <c15:sqref>'Atkinson calculations'!$A$22:$A$42</c15:sqref>
                  </c15:fullRef>
                </c:ext>
              </c:extLst>
              <c:f>'Atkinson calculations'!$A$22:$A$37</c:f>
              <c:numCache>
                <c:formatCode>General</c:formatCode>
                <c:ptCount val="16"/>
                <c:pt idx="0">
                  <c:v>0</c:v>
                </c:pt>
                <c:pt idx="1">
                  <c:v>0.5</c:v>
                </c:pt>
                <c:pt idx="2">
                  <c:v>1</c:v>
                </c:pt>
                <c:pt idx="3">
                  <c:v>2</c:v>
                </c:pt>
                <c:pt idx="4">
                  <c:v>3</c:v>
                </c:pt>
                <c:pt idx="5">
                  <c:v>4</c:v>
                </c:pt>
                <c:pt idx="6">
                  <c:v>5</c:v>
                </c:pt>
                <c:pt idx="7">
                  <c:v>6</c:v>
                </c:pt>
                <c:pt idx="8">
                  <c:v>7</c:v>
                </c:pt>
                <c:pt idx="9">
                  <c:v>8</c:v>
                </c:pt>
                <c:pt idx="10">
                  <c:v>9</c:v>
                </c:pt>
                <c:pt idx="11">
                  <c:v>10</c:v>
                </c:pt>
                <c:pt idx="12">
                  <c:v>11</c:v>
                </c:pt>
                <c:pt idx="13">
                  <c:v>12</c:v>
                </c:pt>
                <c:pt idx="14">
                  <c:v>13</c:v>
                </c:pt>
                <c:pt idx="15">
                  <c:v>14</c:v>
                </c:pt>
              </c:numCache>
            </c:numRef>
          </c:cat>
          <c:val>
            <c:numRef>
              <c:extLst>
                <c:ext xmlns:c15="http://schemas.microsoft.com/office/drawing/2012/chart" uri="{02D57815-91ED-43cb-92C2-25804820EDAC}">
                  <c15:fullRef>
                    <c15:sqref>'Atkinson calculations'!$D$22:$D$42</c15:sqref>
                  </c15:fullRef>
                </c:ext>
              </c:extLst>
              <c:f>'Atkinson calculations'!$D$22:$D$37</c:f>
              <c:numCache>
                <c:formatCode>0.00</c:formatCode>
                <c:ptCount val="16"/>
                <c:pt idx="0">
                  <c:v>1</c:v>
                </c:pt>
                <c:pt idx="1">
                  <c:v>1.0827694074474821</c:v>
                </c:pt>
                <c:pt idx="2">
                  <c:v>1.1705264558094699</c:v>
                </c:pt>
                <c:pt idx="3">
                  <c:v>1.374497350046715</c:v>
                </c:pt>
                <c:pt idx="4">
                  <c:v>1.6114463842707387</c:v>
                </c:pt>
                <c:pt idx="5">
                  <c:v>1.889242965285441</c:v>
                </c:pt>
                <c:pt idx="6">
                  <c:v>2.2149287849224901</c:v>
                </c:pt>
                <c:pt idx="7">
                  <c:v>2.596759449379237</c:v>
                </c:pt>
                <c:pt idx="8">
                  <c:v>3.044413745418153</c:v>
                </c:pt>
                <c:pt idx="9">
                  <c:v>3.5692389818805261</c:v>
                </c:pt>
                <c:pt idx="10">
                  <c:v>4.1845386255230448</c:v>
                </c:pt>
                <c:pt idx="11">
                  <c:v>4.9059095222782192</c:v>
                </c:pt>
                <c:pt idx="12">
                  <c:v>5.7516372519495462</c:v>
                </c:pt>
                <c:pt idx="13">
                  <c:v>6.7431596379403551</c:v>
                </c:pt>
                <c:pt idx="14">
                  <c:v>7.9056101612346206</c:v>
                </c:pt>
                <c:pt idx="15">
                  <c:v>9.2684550532909835</c:v>
                </c:pt>
              </c:numCache>
            </c:numRef>
          </c:val>
          <c:smooth val="0"/>
          <c:extLst>
            <c:ext xmlns:c16="http://schemas.microsoft.com/office/drawing/2014/chart" uri="{C3380CC4-5D6E-409C-BE32-E72D297353CC}">
              <c16:uniqueId val="{00000002-5E63-4AA7-B6CF-09BE4419FEB1}"/>
            </c:ext>
          </c:extLst>
        </c:ser>
        <c:ser>
          <c:idx val="3"/>
          <c:order val="2"/>
          <c:tx>
            <c:strRef>
              <c:f>'Atkinson calculations'!$E$21</c:f>
              <c:strCache>
                <c:ptCount val="1"/>
                <c:pt idx="0">
                  <c:v>N2</c:v>
                </c:pt>
              </c:strCache>
            </c:strRef>
          </c:tx>
          <c:spPr>
            <a:ln w="28575" cap="rnd">
              <a:solidFill>
                <a:schemeClr val="accent3">
                  <a:tint val="77000"/>
                </a:schemeClr>
              </a:solidFill>
              <a:round/>
            </a:ln>
            <a:effectLst/>
          </c:spPr>
          <c:marker>
            <c:symbol val="circle"/>
            <c:size val="5"/>
            <c:spPr>
              <a:solidFill>
                <a:schemeClr val="accent3">
                  <a:tint val="77000"/>
                </a:schemeClr>
              </a:solidFill>
              <a:ln w="9525">
                <a:solidFill>
                  <a:schemeClr val="accent3">
                    <a:tint val="77000"/>
                  </a:schemeClr>
                </a:solidFill>
              </a:ln>
              <a:effectLst/>
            </c:spPr>
          </c:marker>
          <c:cat>
            <c:numRef>
              <c:extLst>
                <c:ext xmlns:c15="http://schemas.microsoft.com/office/drawing/2012/chart" uri="{02D57815-91ED-43cb-92C2-25804820EDAC}">
                  <c15:fullRef>
                    <c15:sqref>'Atkinson calculations'!$A$22:$A$42</c15:sqref>
                  </c15:fullRef>
                </c:ext>
              </c:extLst>
              <c:f>'Atkinson calculations'!$A$22:$A$37</c:f>
              <c:numCache>
                <c:formatCode>General</c:formatCode>
                <c:ptCount val="16"/>
                <c:pt idx="0">
                  <c:v>0</c:v>
                </c:pt>
                <c:pt idx="1">
                  <c:v>0.5</c:v>
                </c:pt>
                <c:pt idx="2">
                  <c:v>1</c:v>
                </c:pt>
                <c:pt idx="3">
                  <c:v>2</c:v>
                </c:pt>
                <c:pt idx="4">
                  <c:v>3</c:v>
                </c:pt>
                <c:pt idx="5">
                  <c:v>4</c:v>
                </c:pt>
                <c:pt idx="6">
                  <c:v>5</c:v>
                </c:pt>
                <c:pt idx="7">
                  <c:v>6</c:v>
                </c:pt>
                <c:pt idx="8">
                  <c:v>7</c:v>
                </c:pt>
                <c:pt idx="9">
                  <c:v>8</c:v>
                </c:pt>
                <c:pt idx="10">
                  <c:v>9</c:v>
                </c:pt>
                <c:pt idx="11">
                  <c:v>10</c:v>
                </c:pt>
                <c:pt idx="12">
                  <c:v>11</c:v>
                </c:pt>
                <c:pt idx="13">
                  <c:v>12</c:v>
                </c:pt>
                <c:pt idx="14">
                  <c:v>13</c:v>
                </c:pt>
                <c:pt idx="15">
                  <c:v>14</c:v>
                </c:pt>
              </c:numCache>
            </c:numRef>
          </c:cat>
          <c:val>
            <c:numRef>
              <c:extLst>
                <c:ext xmlns:c15="http://schemas.microsoft.com/office/drawing/2012/chart" uri="{02D57815-91ED-43cb-92C2-25804820EDAC}">
                  <c15:fullRef>
                    <c15:sqref>'Atkinson calculations'!$E$22:$E$42</c15:sqref>
                  </c15:fullRef>
                </c:ext>
              </c:extLst>
              <c:f>'Atkinson calculations'!$E$22:$E$37</c:f>
              <c:numCache>
                <c:formatCode>0.00</c:formatCode>
                <c:ptCount val="16"/>
                <c:pt idx="0">
                  <c:v>1</c:v>
                </c:pt>
                <c:pt idx="1">
                  <c:v>1.0757501615479621</c:v>
                </c:pt>
                <c:pt idx="2">
                  <c:v>1.155549653164613</c:v>
                </c:pt>
                <c:pt idx="3">
                  <c:v>1.3392007377424218</c:v>
                </c:pt>
                <c:pt idx="4">
                  <c:v>1.5497745325102361</c:v>
                </c:pt>
                <c:pt idx="5">
                  <c:v>1.7934586159698467</c:v>
                </c:pt>
                <c:pt idx="6">
                  <c:v>2.0754591972721252</c:v>
                </c:pt>
                <c:pt idx="7">
                  <c:v>2.4018011016173211</c:v>
                </c:pt>
                <c:pt idx="8">
                  <c:v>2.7794564881411241</c:v>
                </c:pt>
                <c:pt idx="9">
                  <c:v>3.2164938071964775</c:v>
                </c:pt>
                <c:pt idx="10">
                  <c:v>3.7222501794415535</c:v>
                </c:pt>
                <c:pt idx="11">
                  <c:v>4.3075308795414546</c:v>
                </c:pt>
                <c:pt idx="12">
                  <c:v>4.9848401863699898</c:v>
                </c:pt>
                <c:pt idx="13">
                  <c:v>5.768648531730177</c:v>
                </c:pt>
                <c:pt idx="14">
                  <c:v>6.6757016551147625</c:v>
                </c:pt>
                <c:pt idx="15">
                  <c:v>7.72537836946979</c:v>
                </c:pt>
              </c:numCache>
            </c:numRef>
          </c:val>
          <c:smooth val="0"/>
          <c:extLst>
            <c:ext xmlns:c16="http://schemas.microsoft.com/office/drawing/2014/chart" uri="{C3380CC4-5D6E-409C-BE32-E72D297353CC}">
              <c16:uniqueId val="{00000003-5E63-4AA7-B6CF-09BE4419FEB1}"/>
            </c:ext>
          </c:extLst>
        </c:ser>
        <c:ser>
          <c:idx val="4"/>
          <c:order val="3"/>
          <c:tx>
            <c:strRef>
              <c:f>'Atkinson calculations'!$F$21</c:f>
              <c:strCache>
                <c:ptCount val="1"/>
                <c:pt idx="0">
                  <c:v>N3</c:v>
                </c:pt>
              </c:strCache>
            </c:strRef>
          </c:tx>
          <c:spPr>
            <a:ln w="28575" cap="rnd">
              <a:solidFill>
                <a:schemeClr val="accent3">
                  <a:tint val="89000"/>
                </a:schemeClr>
              </a:solidFill>
              <a:round/>
            </a:ln>
            <a:effectLst/>
          </c:spPr>
          <c:marker>
            <c:symbol val="circle"/>
            <c:size val="5"/>
            <c:spPr>
              <a:solidFill>
                <a:schemeClr val="accent3">
                  <a:tint val="89000"/>
                </a:schemeClr>
              </a:solidFill>
              <a:ln w="9525">
                <a:solidFill>
                  <a:schemeClr val="accent3">
                    <a:tint val="89000"/>
                  </a:schemeClr>
                </a:solidFill>
              </a:ln>
              <a:effectLst/>
            </c:spPr>
          </c:marker>
          <c:cat>
            <c:numRef>
              <c:extLst>
                <c:ext xmlns:c15="http://schemas.microsoft.com/office/drawing/2012/chart" uri="{02D57815-91ED-43cb-92C2-25804820EDAC}">
                  <c15:fullRef>
                    <c15:sqref>'Atkinson calculations'!$A$22:$A$42</c15:sqref>
                  </c15:fullRef>
                </c:ext>
              </c:extLst>
              <c:f>'Atkinson calculations'!$A$22:$A$37</c:f>
              <c:numCache>
                <c:formatCode>General</c:formatCode>
                <c:ptCount val="16"/>
                <c:pt idx="0">
                  <c:v>0</c:v>
                </c:pt>
                <c:pt idx="1">
                  <c:v>0.5</c:v>
                </c:pt>
                <c:pt idx="2">
                  <c:v>1</c:v>
                </c:pt>
                <c:pt idx="3">
                  <c:v>2</c:v>
                </c:pt>
                <c:pt idx="4">
                  <c:v>3</c:v>
                </c:pt>
                <c:pt idx="5">
                  <c:v>4</c:v>
                </c:pt>
                <c:pt idx="6">
                  <c:v>5</c:v>
                </c:pt>
                <c:pt idx="7">
                  <c:v>6</c:v>
                </c:pt>
                <c:pt idx="8">
                  <c:v>7</c:v>
                </c:pt>
                <c:pt idx="9">
                  <c:v>8</c:v>
                </c:pt>
                <c:pt idx="10">
                  <c:v>9</c:v>
                </c:pt>
                <c:pt idx="11">
                  <c:v>10</c:v>
                </c:pt>
                <c:pt idx="12">
                  <c:v>11</c:v>
                </c:pt>
                <c:pt idx="13">
                  <c:v>12</c:v>
                </c:pt>
                <c:pt idx="14">
                  <c:v>13</c:v>
                </c:pt>
                <c:pt idx="15">
                  <c:v>14</c:v>
                </c:pt>
              </c:numCache>
            </c:numRef>
          </c:cat>
          <c:val>
            <c:numRef>
              <c:extLst>
                <c:ext xmlns:c15="http://schemas.microsoft.com/office/drawing/2012/chart" uri="{02D57815-91ED-43cb-92C2-25804820EDAC}">
                  <c15:fullRef>
                    <c15:sqref>'Atkinson calculations'!$F$22:$F$42</c15:sqref>
                  </c15:fullRef>
                </c:ext>
              </c:extLst>
              <c:f>'Atkinson calculations'!$F$22:$F$37</c:f>
              <c:numCache>
                <c:formatCode>0.00</c:formatCode>
                <c:ptCount val="16"/>
                <c:pt idx="0">
                  <c:v>1</c:v>
                </c:pt>
                <c:pt idx="1">
                  <c:v>1.058787446652814</c:v>
                </c:pt>
                <c:pt idx="2">
                  <c:v>1.1197508256914728</c:v>
                </c:pt>
                <c:pt idx="3">
                  <c:v>1.256710182771217</c:v>
                </c:pt>
                <c:pt idx="4">
                  <c:v>1.4088108934308978</c:v>
                </c:pt>
                <c:pt idx="5">
                  <c:v>1.5793204834808654</c:v>
                </c:pt>
                <c:pt idx="6">
                  <c:v>1.7704669953736252</c:v>
                </c:pt>
                <c:pt idx="7">
                  <c:v>1.9847481334495651</c:v>
                </c:pt>
                <c:pt idx="8">
                  <c:v>2.2249639013463955</c:v>
                </c:pt>
                <c:pt idx="9">
                  <c:v>2.494253189542234</c:v>
                </c:pt>
                <c:pt idx="10">
                  <c:v>2.7961347911203882</c:v>
                </c:pt>
                <c:pt idx="11">
                  <c:v>3.1345533817073119</c:v>
                </c:pt>
                <c:pt idx="12">
                  <c:v>3.5139310644018606</c:v>
                </c:pt>
                <c:pt idx="13">
                  <c:v>3.9392251532315314</c:v>
                </c:pt>
                <c:pt idx="14">
                  <c:v>4.4159929501899207</c:v>
                </c:pt>
                <c:pt idx="15">
                  <c:v>4.9504643622945732</c:v>
                </c:pt>
              </c:numCache>
            </c:numRef>
          </c:val>
          <c:smooth val="0"/>
          <c:extLst>
            <c:ext xmlns:c16="http://schemas.microsoft.com/office/drawing/2014/chart" uri="{C3380CC4-5D6E-409C-BE32-E72D297353CC}">
              <c16:uniqueId val="{00000004-5E63-4AA7-B6CF-09BE4419FEB1}"/>
            </c:ext>
          </c:extLst>
        </c:ser>
        <c:ser>
          <c:idx val="5"/>
          <c:order val="4"/>
          <c:tx>
            <c:strRef>
              <c:f>'Atkinson calculations'!$G$21</c:f>
              <c:strCache>
                <c:ptCount val="1"/>
                <c:pt idx="0">
                  <c:v>S2</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extLst>
                <c:ext xmlns:c15="http://schemas.microsoft.com/office/drawing/2012/chart" uri="{02D57815-91ED-43cb-92C2-25804820EDAC}">
                  <c15:fullRef>
                    <c15:sqref>'Atkinson calculations'!$A$22:$A$42</c15:sqref>
                  </c15:fullRef>
                </c:ext>
              </c:extLst>
              <c:f>'Atkinson calculations'!$A$22:$A$37</c:f>
              <c:numCache>
                <c:formatCode>General</c:formatCode>
                <c:ptCount val="16"/>
                <c:pt idx="0">
                  <c:v>0</c:v>
                </c:pt>
                <c:pt idx="1">
                  <c:v>0.5</c:v>
                </c:pt>
                <c:pt idx="2">
                  <c:v>1</c:v>
                </c:pt>
                <c:pt idx="3">
                  <c:v>2</c:v>
                </c:pt>
                <c:pt idx="4">
                  <c:v>3</c:v>
                </c:pt>
                <c:pt idx="5">
                  <c:v>4</c:v>
                </c:pt>
                <c:pt idx="6">
                  <c:v>5</c:v>
                </c:pt>
                <c:pt idx="7">
                  <c:v>6</c:v>
                </c:pt>
                <c:pt idx="8">
                  <c:v>7</c:v>
                </c:pt>
                <c:pt idx="9">
                  <c:v>8</c:v>
                </c:pt>
                <c:pt idx="10">
                  <c:v>9</c:v>
                </c:pt>
                <c:pt idx="11">
                  <c:v>10</c:v>
                </c:pt>
                <c:pt idx="12">
                  <c:v>11</c:v>
                </c:pt>
                <c:pt idx="13">
                  <c:v>12</c:v>
                </c:pt>
                <c:pt idx="14">
                  <c:v>13</c:v>
                </c:pt>
                <c:pt idx="15">
                  <c:v>14</c:v>
                </c:pt>
              </c:numCache>
            </c:numRef>
          </c:cat>
          <c:val>
            <c:numRef>
              <c:extLst>
                <c:ext xmlns:c15="http://schemas.microsoft.com/office/drawing/2012/chart" uri="{02D57815-91ED-43cb-92C2-25804820EDAC}">
                  <c15:fullRef>
                    <c15:sqref>'Atkinson calculations'!$G$22:$G$42</c15:sqref>
                  </c15:fullRef>
                </c:ext>
              </c:extLst>
              <c:f>'Atkinson calculations'!$G$22:$G$37</c:f>
              <c:numCache>
                <c:formatCode>0.00</c:formatCode>
                <c:ptCount val="16"/>
                <c:pt idx="0">
                  <c:v>1</c:v>
                </c:pt>
                <c:pt idx="1">
                  <c:v>1.0484273858116711</c:v>
                </c:pt>
                <c:pt idx="2">
                  <c:v>1.0981608226064874</c:v>
                </c:pt>
                <c:pt idx="3">
                  <c:v>1.2082406033304571</c:v>
                </c:pt>
                <c:pt idx="4">
                  <c:v>1.328098051027258</c:v>
                </c:pt>
                <c:pt idx="5">
                  <c:v>1.4598453555363466</c:v>
                </c:pt>
                <c:pt idx="6">
                  <c:v>1.6046619904551784</c:v>
                </c:pt>
                <c:pt idx="7">
                  <c:v>1.7638444331424012</c:v>
                </c:pt>
                <c:pt idx="8">
                  <c:v>1.9388177714890169</c:v>
                </c:pt>
                <c:pt idx="9">
                  <c:v>2.1311484620810428</c:v>
                </c:pt>
                <c:pt idx="10">
                  <c:v>2.3425583539717016</c:v>
                </c:pt>
                <c:pt idx="11">
                  <c:v>2.5749401036115751</c:v>
                </c:pt>
                <c:pt idx="12">
                  <c:v>2.8303741189395706</c:v>
                </c:pt>
                <c:pt idx="13">
                  <c:v>3.1111471843274385</c:v>
                </c:pt>
                <c:pt idx="14">
                  <c:v>3.4197729331184581</c:v>
                </c:pt>
                <c:pt idx="15">
                  <c:v>3.7590143510416367</c:v>
                </c:pt>
              </c:numCache>
            </c:numRef>
          </c:val>
          <c:smooth val="0"/>
          <c:extLst>
            <c:ext xmlns:c16="http://schemas.microsoft.com/office/drawing/2014/chart" uri="{C3380CC4-5D6E-409C-BE32-E72D297353CC}">
              <c16:uniqueId val="{00000005-5E63-4AA7-B6CF-09BE4419FEB1}"/>
            </c:ext>
          </c:extLst>
        </c:ser>
        <c:ser>
          <c:idx val="6"/>
          <c:order val="5"/>
          <c:tx>
            <c:strRef>
              <c:f>'Atkinson calculations'!$H$21</c:f>
              <c:strCache>
                <c:ptCount val="1"/>
                <c:pt idx="0">
                  <c:v>S3</c:v>
                </c:pt>
              </c:strCache>
            </c:strRef>
          </c:tx>
          <c:spPr>
            <a:ln w="28575" cap="rnd">
              <a:solidFill>
                <a:schemeClr val="accent3">
                  <a:shade val="88000"/>
                </a:schemeClr>
              </a:solidFill>
              <a:round/>
            </a:ln>
            <a:effectLst/>
          </c:spPr>
          <c:marker>
            <c:symbol val="circle"/>
            <c:size val="5"/>
            <c:spPr>
              <a:solidFill>
                <a:schemeClr val="accent3">
                  <a:shade val="88000"/>
                </a:schemeClr>
              </a:solidFill>
              <a:ln w="9525">
                <a:solidFill>
                  <a:schemeClr val="accent3">
                    <a:shade val="88000"/>
                  </a:schemeClr>
                </a:solidFill>
              </a:ln>
              <a:effectLst/>
            </c:spPr>
          </c:marker>
          <c:cat>
            <c:numRef>
              <c:extLst>
                <c:ext xmlns:c15="http://schemas.microsoft.com/office/drawing/2012/chart" uri="{02D57815-91ED-43cb-92C2-25804820EDAC}">
                  <c15:fullRef>
                    <c15:sqref>'Atkinson calculations'!$A$22:$A$42</c15:sqref>
                  </c15:fullRef>
                </c:ext>
              </c:extLst>
              <c:f>'Atkinson calculations'!$A$22:$A$37</c:f>
              <c:numCache>
                <c:formatCode>General</c:formatCode>
                <c:ptCount val="16"/>
                <c:pt idx="0">
                  <c:v>0</c:v>
                </c:pt>
                <c:pt idx="1">
                  <c:v>0.5</c:v>
                </c:pt>
                <c:pt idx="2">
                  <c:v>1</c:v>
                </c:pt>
                <c:pt idx="3">
                  <c:v>2</c:v>
                </c:pt>
                <c:pt idx="4">
                  <c:v>3</c:v>
                </c:pt>
                <c:pt idx="5">
                  <c:v>4</c:v>
                </c:pt>
                <c:pt idx="6">
                  <c:v>5</c:v>
                </c:pt>
                <c:pt idx="7">
                  <c:v>6</c:v>
                </c:pt>
                <c:pt idx="8">
                  <c:v>7</c:v>
                </c:pt>
                <c:pt idx="9">
                  <c:v>8</c:v>
                </c:pt>
                <c:pt idx="10">
                  <c:v>9</c:v>
                </c:pt>
                <c:pt idx="11">
                  <c:v>10</c:v>
                </c:pt>
                <c:pt idx="12">
                  <c:v>11</c:v>
                </c:pt>
                <c:pt idx="13">
                  <c:v>12</c:v>
                </c:pt>
                <c:pt idx="14">
                  <c:v>13</c:v>
                </c:pt>
                <c:pt idx="15">
                  <c:v>14</c:v>
                </c:pt>
              </c:numCache>
            </c:numRef>
          </c:cat>
          <c:val>
            <c:numRef>
              <c:extLst>
                <c:ext xmlns:c15="http://schemas.microsoft.com/office/drawing/2012/chart" uri="{02D57815-91ED-43cb-92C2-25804820EDAC}">
                  <c15:fullRef>
                    <c15:sqref>'Atkinson calculations'!$H$22:$H$42</c15:sqref>
                  </c15:fullRef>
                </c:ext>
              </c:extLst>
              <c:f>'Atkinson calculations'!$H$22:$H$37</c:f>
              <c:numCache>
                <c:formatCode>0.00</c:formatCode>
                <c:ptCount val="16"/>
                <c:pt idx="0">
                  <c:v>1</c:v>
                </c:pt>
                <c:pt idx="1">
                  <c:v>1.0347737939606356</c:v>
                </c:pt>
                <c:pt idx="2">
                  <c:v>1.070025024534524</c:v>
                </c:pt>
                <c:pt idx="3">
                  <c:v>1.1465201347421576</c:v>
                </c:pt>
                <c:pt idx="4">
                  <c:v>1.2276442359636799</c:v>
                </c:pt>
                <c:pt idx="5">
                  <c:v>1.314508419369175</c:v>
                </c:pt>
                <c:pt idx="6">
                  <c:v>1.4075188348325109</c:v>
                </c:pt>
                <c:pt idx="7">
                  <c:v>1.5071103700948472</c:v>
                </c:pt>
                <c:pt idx="8">
                  <c:v>1.6137486841642954</c:v>
                </c:pt>
                <c:pt idx="9">
                  <c:v>1.7279323845924468</c:v>
                </c:pt>
                <c:pt idx="10">
                  <c:v>1.8501953588080269</c:v>
                </c:pt>
                <c:pt idx="11">
                  <c:v>1.98110927040827</c:v>
                </c:pt>
                <c:pt idx="12">
                  <c:v>2.1212862320798935</c:v>
                </c:pt>
                <c:pt idx="13">
                  <c:v>2.2713816676474265</c:v>
                </c:pt>
                <c:pt idx="14">
                  <c:v>2.4320973766309235</c:v>
                </c:pt>
                <c:pt idx="15">
                  <c:v>2.6041848156419944</c:v>
                </c:pt>
              </c:numCache>
            </c:numRef>
          </c:val>
          <c:smooth val="0"/>
          <c:extLst>
            <c:ext xmlns:c16="http://schemas.microsoft.com/office/drawing/2014/chart" uri="{C3380CC4-5D6E-409C-BE32-E72D297353CC}">
              <c16:uniqueId val="{00000006-5E63-4AA7-B6CF-09BE4419FEB1}"/>
            </c:ext>
          </c:extLst>
        </c:ser>
        <c:ser>
          <c:idx val="7"/>
          <c:order val="6"/>
          <c:tx>
            <c:strRef>
              <c:f>'Atkinson calculations'!$I$21</c:f>
              <c:strCache>
                <c:ptCount val="1"/>
                <c:pt idx="0">
                  <c:v>N4</c:v>
                </c:pt>
              </c:strCache>
            </c:strRef>
          </c:tx>
          <c:spPr>
            <a:ln w="28575" cap="rnd">
              <a:solidFill>
                <a:schemeClr val="accent3">
                  <a:shade val="76000"/>
                </a:schemeClr>
              </a:solidFill>
              <a:round/>
            </a:ln>
            <a:effectLst/>
          </c:spPr>
          <c:marker>
            <c:symbol val="circle"/>
            <c:size val="5"/>
            <c:spPr>
              <a:solidFill>
                <a:schemeClr val="accent3">
                  <a:shade val="76000"/>
                </a:schemeClr>
              </a:solidFill>
              <a:ln w="9525">
                <a:solidFill>
                  <a:schemeClr val="accent3">
                    <a:shade val="76000"/>
                  </a:schemeClr>
                </a:solidFill>
              </a:ln>
              <a:effectLst/>
            </c:spPr>
          </c:marker>
          <c:cat>
            <c:numRef>
              <c:extLst>
                <c:ext xmlns:c15="http://schemas.microsoft.com/office/drawing/2012/chart" uri="{02D57815-91ED-43cb-92C2-25804820EDAC}">
                  <c15:fullRef>
                    <c15:sqref>'Atkinson calculations'!$A$22:$A$42</c15:sqref>
                  </c15:fullRef>
                </c:ext>
              </c:extLst>
              <c:f>'Atkinson calculations'!$A$22:$A$37</c:f>
              <c:numCache>
                <c:formatCode>General</c:formatCode>
                <c:ptCount val="16"/>
                <c:pt idx="0">
                  <c:v>0</c:v>
                </c:pt>
                <c:pt idx="1">
                  <c:v>0.5</c:v>
                </c:pt>
                <c:pt idx="2">
                  <c:v>1</c:v>
                </c:pt>
                <c:pt idx="3">
                  <c:v>2</c:v>
                </c:pt>
                <c:pt idx="4">
                  <c:v>3</c:v>
                </c:pt>
                <c:pt idx="5">
                  <c:v>4</c:v>
                </c:pt>
                <c:pt idx="6">
                  <c:v>5</c:v>
                </c:pt>
                <c:pt idx="7">
                  <c:v>6</c:v>
                </c:pt>
                <c:pt idx="8">
                  <c:v>7</c:v>
                </c:pt>
                <c:pt idx="9">
                  <c:v>8</c:v>
                </c:pt>
                <c:pt idx="10">
                  <c:v>9</c:v>
                </c:pt>
                <c:pt idx="11">
                  <c:v>10</c:v>
                </c:pt>
                <c:pt idx="12">
                  <c:v>11</c:v>
                </c:pt>
                <c:pt idx="13">
                  <c:v>12</c:v>
                </c:pt>
                <c:pt idx="14">
                  <c:v>13</c:v>
                </c:pt>
                <c:pt idx="15">
                  <c:v>14</c:v>
                </c:pt>
              </c:numCache>
            </c:numRef>
          </c:cat>
          <c:val>
            <c:numRef>
              <c:extLst>
                <c:ext xmlns:c15="http://schemas.microsoft.com/office/drawing/2012/chart" uri="{02D57815-91ED-43cb-92C2-25804820EDAC}">
                  <c15:fullRef>
                    <c15:sqref>'Atkinson calculations'!$I$22:$I$42</c15:sqref>
                  </c15:fullRef>
                </c:ext>
              </c:extLst>
              <c:f>'Atkinson calculations'!$I$22:$I$37</c:f>
              <c:numCache>
                <c:formatCode>0.00</c:formatCode>
                <c:ptCount val="16"/>
                <c:pt idx="0">
                  <c:v>1</c:v>
                </c:pt>
                <c:pt idx="1">
                  <c:v>1.0316735063187548</c:v>
                </c:pt>
                <c:pt idx="2">
                  <c:v>1.0636866539427656</c:v>
                </c:pt>
                <c:pt idx="3">
                  <c:v>1.1328413985625898</c:v>
                </c:pt>
                <c:pt idx="4">
                  <c:v>1.2057399959087811</c:v>
                </c:pt>
                <c:pt idx="5">
                  <c:v>1.2833296342972444</c:v>
                </c:pt>
                <c:pt idx="6">
                  <c:v>1.3659121832681547</c:v>
                </c:pt>
                <c:pt idx="7">
                  <c:v>1.4538089377341075</c:v>
                </c:pt>
                <c:pt idx="8">
                  <c:v>1.547361868007177</c:v>
                </c:pt>
                <c:pt idx="9">
                  <c:v>1.6469349502654989</c:v>
                </c:pt>
                <c:pt idx="10">
                  <c:v>1.7529155826356715</c:v>
                </c:pt>
                <c:pt idx="11">
                  <c:v>1.8657160924003773</c:v>
                </c:pt>
                <c:pt idx="12">
                  <c:v>1.9857753401951512</c:v>
                </c:pt>
                <c:pt idx="13">
                  <c:v>2.1135604274355733</c:v>
                </c:pt>
                <c:pt idx="14">
                  <c:v>2.2495685136177777</c:v>
                </c:pt>
                <c:pt idx="15">
                  <c:v>2.3943287505626603</c:v>
                </c:pt>
              </c:numCache>
            </c:numRef>
          </c:val>
          <c:smooth val="0"/>
          <c:extLst>
            <c:ext xmlns:c16="http://schemas.microsoft.com/office/drawing/2014/chart" uri="{C3380CC4-5D6E-409C-BE32-E72D297353CC}">
              <c16:uniqueId val="{00000007-5E63-4AA7-B6CF-09BE4419FEB1}"/>
            </c:ext>
          </c:extLst>
        </c:ser>
        <c:ser>
          <c:idx val="8"/>
          <c:order val="7"/>
          <c:tx>
            <c:strRef>
              <c:f>'Atkinson calculations'!$J$21</c:f>
              <c:strCache>
                <c:ptCount val="1"/>
                <c:pt idx="0">
                  <c:v>N5</c:v>
                </c:pt>
              </c:strCache>
            </c:strRef>
          </c:tx>
          <c:spPr>
            <a:ln w="28575" cap="rnd">
              <a:solidFill>
                <a:schemeClr val="accent3">
                  <a:shade val="65000"/>
                </a:schemeClr>
              </a:solidFill>
              <a:round/>
            </a:ln>
            <a:effectLst/>
          </c:spPr>
          <c:marker>
            <c:symbol val="circle"/>
            <c:size val="5"/>
            <c:spPr>
              <a:solidFill>
                <a:schemeClr val="accent3">
                  <a:shade val="65000"/>
                </a:schemeClr>
              </a:solidFill>
              <a:ln w="9525">
                <a:solidFill>
                  <a:schemeClr val="accent3">
                    <a:shade val="65000"/>
                  </a:schemeClr>
                </a:solidFill>
              </a:ln>
              <a:effectLst/>
            </c:spPr>
          </c:marker>
          <c:cat>
            <c:numRef>
              <c:extLst>
                <c:ext xmlns:c15="http://schemas.microsoft.com/office/drawing/2012/chart" uri="{02D57815-91ED-43cb-92C2-25804820EDAC}">
                  <c15:fullRef>
                    <c15:sqref>'Atkinson calculations'!$A$22:$A$42</c15:sqref>
                  </c15:fullRef>
                </c:ext>
              </c:extLst>
              <c:f>'Atkinson calculations'!$A$22:$A$37</c:f>
              <c:numCache>
                <c:formatCode>General</c:formatCode>
                <c:ptCount val="16"/>
                <c:pt idx="0">
                  <c:v>0</c:v>
                </c:pt>
                <c:pt idx="1">
                  <c:v>0.5</c:v>
                </c:pt>
                <c:pt idx="2">
                  <c:v>1</c:v>
                </c:pt>
                <c:pt idx="3">
                  <c:v>2</c:v>
                </c:pt>
                <c:pt idx="4">
                  <c:v>3</c:v>
                </c:pt>
                <c:pt idx="5">
                  <c:v>4</c:v>
                </c:pt>
                <c:pt idx="6">
                  <c:v>5</c:v>
                </c:pt>
                <c:pt idx="7">
                  <c:v>6</c:v>
                </c:pt>
                <c:pt idx="8">
                  <c:v>7</c:v>
                </c:pt>
                <c:pt idx="9">
                  <c:v>8</c:v>
                </c:pt>
                <c:pt idx="10">
                  <c:v>9</c:v>
                </c:pt>
                <c:pt idx="11">
                  <c:v>10</c:v>
                </c:pt>
                <c:pt idx="12">
                  <c:v>11</c:v>
                </c:pt>
                <c:pt idx="13">
                  <c:v>12</c:v>
                </c:pt>
                <c:pt idx="14">
                  <c:v>13</c:v>
                </c:pt>
                <c:pt idx="15">
                  <c:v>14</c:v>
                </c:pt>
              </c:numCache>
            </c:numRef>
          </c:cat>
          <c:val>
            <c:numRef>
              <c:extLst>
                <c:ext xmlns:c15="http://schemas.microsoft.com/office/drawing/2012/chart" uri="{02D57815-91ED-43cb-92C2-25804820EDAC}">
                  <c15:fullRef>
                    <c15:sqref>'Atkinson calculations'!$J$22:$J$42</c15:sqref>
                  </c15:fullRef>
                </c:ext>
              </c:extLst>
              <c:f>'Atkinson calculations'!$J$22:$J$37</c:f>
              <c:numCache>
                <c:formatCode>0.00</c:formatCode>
                <c:ptCount val="16"/>
                <c:pt idx="0">
                  <c:v>1</c:v>
                </c:pt>
                <c:pt idx="1">
                  <c:v>1.0183532069516088</c:v>
                </c:pt>
                <c:pt idx="2">
                  <c:v>1.0366661123314247</c:v>
                </c:pt>
                <c:pt idx="3">
                  <c:v>1.0754587108922089</c:v>
                </c:pt>
                <c:pt idx="4">
                  <c:v>1.1152972012031246</c:v>
                </c:pt>
                <c:pt idx="5">
                  <c:v>1.1566114388339315</c:v>
                </c:pt>
                <c:pt idx="6">
                  <c:v>1.1994560902676008</c:v>
                </c:pt>
                <c:pt idx="7">
                  <c:v>1.2438878470115229</c:v>
                </c:pt>
                <c:pt idx="8">
                  <c:v>1.2899655006110029</c:v>
                </c:pt>
                <c:pt idx="9">
                  <c:v>1.3377500204414972</c:v>
                </c:pt>
                <c:pt idx="10">
                  <c:v>1.3873046343825315</c:v>
                </c:pt>
                <c:pt idx="11">
                  <c:v>1.4386949124800383</c:v>
                </c:pt>
                <c:pt idx="12">
                  <c:v>1.4919888537078241</c:v>
                </c:pt>
                <c:pt idx="13">
                  <c:v>1.5472569759429613</c:v>
                </c:pt>
                <c:pt idx="14">
                  <c:v>1.6045724092741613</c:v>
                </c:pt>
                <c:pt idx="15">
                  <c:v>1.6640109927665945</c:v>
                </c:pt>
              </c:numCache>
            </c:numRef>
          </c:val>
          <c:smooth val="0"/>
          <c:extLst>
            <c:ext xmlns:c16="http://schemas.microsoft.com/office/drawing/2014/chart" uri="{C3380CC4-5D6E-409C-BE32-E72D297353CC}">
              <c16:uniqueId val="{00000008-5E63-4AA7-B6CF-09BE4419FEB1}"/>
            </c:ext>
          </c:extLst>
        </c:ser>
        <c:ser>
          <c:idx val="9"/>
          <c:order val="8"/>
          <c:tx>
            <c:strRef>
              <c:f>'Atkinson calculations'!$K$21</c:f>
              <c:strCache>
                <c:ptCount val="1"/>
                <c:pt idx="0">
                  <c:v>S4</c:v>
                </c:pt>
              </c:strCache>
            </c:strRef>
          </c:tx>
          <c:spPr>
            <a:ln w="28575" cap="rnd">
              <a:solidFill>
                <a:schemeClr val="accent3">
                  <a:shade val="53000"/>
                </a:schemeClr>
              </a:solidFill>
              <a:round/>
            </a:ln>
            <a:effectLst/>
          </c:spPr>
          <c:marker>
            <c:symbol val="circle"/>
            <c:size val="5"/>
            <c:spPr>
              <a:solidFill>
                <a:schemeClr val="accent3">
                  <a:shade val="53000"/>
                </a:schemeClr>
              </a:solidFill>
              <a:ln w="9525">
                <a:solidFill>
                  <a:schemeClr val="accent3">
                    <a:shade val="53000"/>
                  </a:schemeClr>
                </a:solidFill>
              </a:ln>
              <a:effectLst/>
            </c:spPr>
          </c:marker>
          <c:cat>
            <c:numRef>
              <c:extLst>
                <c:ext xmlns:c15="http://schemas.microsoft.com/office/drawing/2012/chart" uri="{02D57815-91ED-43cb-92C2-25804820EDAC}">
                  <c15:fullRef>
                    <c15:sqref>'Atkinson calculations'!$A$22:$A$42</c15:sqref>
                  </c15:fullRef>
                </c:ext>
              </c:extLst>
              <c:f>'Atkinson calculations'!$A$22:$A$37</c:f>
              <c:numCache>
                <c:formatCode>General</c:formatCode>
                <c:ptCount val="16"/>
                <c:pt idx="0">
                  <c:v>0</c:v>
                </c:pt>
                <c:pt idx="1">
                  <c:v>0.5</c:v>
                </c:pt>
                <c:pt idx="2">
                  <c:v>1</c:v>
                </c:pt>
                <c:pt idx="3">
                  <c:v>2</c:v>
                </c:pt>
                <c:pt idx="4">
                  <c:v>3</c:v>
                </c:pt>
                <c:pt idx="5">
                  <c:v>4</c:v>
                </c:pt>
                <c:pt idx="6">
                  <c:v>5</c:v>
                </c:pt>
                <c:pt idx="7">
                  <c:v>6</c:v>
                </c:pt>
                <c:pt idx="8">
                  <c:v>7</c:v>
                </c:pt>
                <c:pt idx="9">
                  <c:v>8</c:v>
                </c:pt>
                <c:pt idx="10">
                  <c:v>9</c:v>
                </c:pt>
                <c:pt idx="11">
                  <c:v>10</c:v>
                </c:pt>
                <c:pt idx="12">
                  <c:v>11</c:v>
                </c:pt>
                <c:pt idx="13">
                  <c:v>12</c:v>
                </c:pt>
                <c:pt idx="14">
                  <c:v>13</c:v>
                </c:pt>
                <c:pt idx="15">
                  <c:v>14</c:v>
                </c:pt>
              </c:numCache>
            </c:numRef>
          </c:cat>
          <c:val>
            <c:numRef>
              <c:extLst>
                <c:ext xmlns:c15="http://schemas.microsoft.com/office/drawing/2012/chart" uri="{02D57815-91ED-43cb-92C2-25804820EDAC}">
                  <c15:fullRef>
                    <c15:sqref>'Atkinson calculations'!$K$22:$K$42</c15:sqref>
                  </c15:fullRef>
                </c:ext>
              </c:extLst>
              <c:f>'Atkinson calculations'!$K$22:$K$37</c:f>
              <c:numCache>
                <c:formatCode>0.00</c:formatCode>
                <c:ptCount val="16"/>
                <c:pt idx="0">
                  <c:v>1</c:v>
                </c:pt>
                <c:pt idx="1">
                  <c:v>1.0113465625958493</c:v>
                </c:pt>
                <c:pt idx="2">
                  <c:v>1.0225910924156487</c:v>
                </c:pt>
                <c:pt idx="3">
                  <c:v>1.0461645770843169</c:v>
                </c:pt>
                <c:pt idx="4">
                  <c:v>1.0700400087205508</c:v>
                </c:pt>
                <c:pt idx="5">
                  <c:v>1.0944603223460077</c:v>
                </c:pt>
                <c:pt idx="6">
                  <c:v>1.1194379531864338</c:v>
                </c:pt>
                <c:pt idx="7">
                  <c:v>1.1449856202626765</c:v>
                </c:pt>
                <c:pt idx="8">
                  <c:v>1.171116332867419</c:v>
                </c:pt>
                <c:pt idx="9">
                  <c:v>1.1978433971897271</c:v>
                </c:pt>
                <c:pt idx="10">
                  <c:v>1.2251804230907792</c:v>
                </c:pt>
                <c:pt idx="11">
                  <c:v>1.2531413310342323</c:v>
                </c:pt>
                <c:pt idx="12">
                  <c:v>1.2817403591747494</c:v>
                </c:pt>
                <c:pt idx="13">
                  <c:v>1.3109920706083056</c:v>
                </c:pt>
                <c:pt idx="14">
                  <c:v>1.3409113607879521</c:v>
                </c:pt>
                <c:pt idx="15">
                  <c:v>1.3715134651088312</c:v>
                </c:pt>
              </c:numCache>
            </c:numRef>
          </c:val>
          <c:smooth val="0"/>
          <c:extLst>
            <c:ext xmlns:c16="http://schemas.microsoft.com/office/drawing/2014/chart" uri="{C3380CC4-5D6E-409C-BE32-E72D297353CC}">
              <c16:uniqueId val="{00000009-5E63-4AA7-B6CF-09BE4419FEB1}"/>
            </c:ext>
          </c:extLst>
        </c:ser>
        <c:ser>
          <c:idx val="10"/>
          <c:order val="9"/>
          <c:tx>
            <c:strRef>
              <c:f>'Atkinson calculations'!$L$21</c:f>
              <c:strCache>
                <c:ptCount val="1"/>
                <c:pt idx="0">
                  <c:v>S5</c:v>
                </c:pt>
              </c:strCache>
            </c:strRef>
          </c:tx>
          <c:spPr>
            <a:ln w="28575" cap="rnd">
              <a:solidFill>
                <a:schemeClr val="accent3">
                  <a:shade val="41000"/>
                </a:schemeClr>
              </a:solidFill>
              <a:round/>
            </a:ln>
            <a:effectLst/>
          </c:spPr>
          <c:marker>
            <c:symbol val="circle"/>
            <c:size val="5"/>
            <c:spPr>
              <a:solidFill>
                <a:schemeClr val="accent3">
                  <a:shade val="41000"/>
                </a:schemeClr>
              </a:solidFill>
              <a:ln w="9525">
                <a:solidFill>
                  <a:schemeClr val="accent3">
                    <a:shade val="41000"/>
                  </a:schemeClr>
                </a:solidFill>
              </a:ln>
              <a:effectLst/>
            </c:spPr>
          </c:marker>
          <c:cat>
            <c:numRef>
              <c:extLst>
                <c:ext xmlns:c15="http://schemas.microsoft.com/office/drawing/2012/chart" uri="{02D57815-91ED-43cb-92C2-25804820EDAC}">
                  <c15:fullRef>
                    <c15:sqref>'Atkinson calculations'!$A$22:$A$42</c15:sqref>
                  </c15:fullRef>
                </c:ext>
              </c:extLst>
              <c:f>'Atkinson calculations'!$A$22:$A$37</c:f>
              <c:numCache>
                <c:formatCode>General</c:formatCode>
                <c:ptCount val="16"/>
                <c:pt idx="0">
                  <c:v>0</c:v>
                </c:pt>
                <c:pt idx="1">
                  <c:v>0.5</c:v>
                </c:pt>
                <c:pt idx="2">
                  <c:v>1</c:v>
                </c:pt>
                <c:pt idx="3">
                  <c:v>2</c:v>
                </c:pt>
                <c:pt idx="4">
                  <c:v>3</c:v>
                </c:pt>
                <c:pt idx="5">
                  <c:v>4</c:v>
                </c:pt>
                <c:pt idx="6">
                  <c:v>5</c:v>
                </c:pt>
                <c:pt idx="7">
                  <c:v>6</c:v>
                </c:pt>
                <c:pt idx="8">
                  <c:v>7</c:v>
                </c:pt>
                <c:pt idx="9">
                  <c:v>8</c:v>
                </c:pt>
                <c:pt idx="10">
                  <c:v>9</c:v>
                </c:pt>
                <c:pt idx="11">
                  <c:v>10</c:v>
                </c:pt>
                <c:pt idx="12">
                  <c:v>11</c:v>
                </c:pt>
                <c:pt idx="13">
                  <c:v>12</c:v>
                </c:pt>
                <c:pt idx="14">
                  <c:v>13</c:v>
                </c:pt>
                <c:pt idx="15">
                  <c:v>14</c:v>
                </c:pt>
              </c:numCache>
            </c:numRef>
          </c:cat>
          <c:val>
            <c:numRef>
              <c:extLst>
                <c:ext xmlns:c15="http://schemas.microsoft.com/office/drawing/2012/chart" uri="{02D57815-91ED-43cb-92C2-25804820EDAC}">
                  <c15:fullRef>
                    <c15:sqref>'Atkinson calculations'!$L$22:$L$42</c15:sqref>
                  </c15:fullRef>
                </c:ext>
              </c:extLst>
              <c:f>'Atkinson calculations'!$L$22:$L$37</c:f>
              <c:numCache>
                <c:formatCode>0.00</c:formatCode>
                <c:ptCount val="16"/>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numCache>
            </c:numRef>
          </c:val>
          <c:smooth val="0"/>
          <c:extLst>
            <c:ext xmlns:c16="http://schemas.microsoft.com/office/drawing/2014/chart" uri="{C3380CC4-5D6E-409C-BE32-E72D297353CC}">
              <c16:uniqueId val="{0000000A-5E63-4AA7-B6CF-09BE4419FEB1}"/>
            </c:ext>
          </c:extLst>
        </c:ser>
        <c:dLbls>
          <c:showLegendKey val="0"/>
          <c:showVal val="0"/>
          <c:showCatName val="0"/>
          <c:showSerName val="0"/>
          <c:showPercent val="0"/>
          <c:showBubbleSize val="0"/>
        </c:dLbls>
        <c:marker val="1"/>
        <c:smooth val="0"/>
        <c:axId val="792468200"/>
        <c:axId val="425535656"/>
      </c:lineChart>
      <c:catAx>
        <c:axId val="79246820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Inequality aversion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crossAx val="425535656"/>
        <c:crosses val="autoZero"/>
        <c:auto val="1"/>
        <c:lblAlgn val="ctr"/>
        <c:lblOffset val="100"/>
        <c:noMultiLvlLbl val="0"/>
      </c:catAx>
      <c:valAx>
        <c:axId val="425535656"/>
        <c:scaling>
          <c:orientation val="minMax"/>
          <c:min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n-US" sz="1400" b="1"/>
                  <a:t>Indirect equity weight</a:t>
                </a:r>
              </a:p>
            </c:rich>
          </c:tx>
          <c:overlay val="0"/>
          <c:spPr>
            <a:noFill/>
            <a:ln>
              <a:noFill/>
            </a:ln>
            <a:effectLst/>
          </c:spPr>
          <c:txPr>
            <a:bodyPr rot="-54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crossAx val="792468200"/>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H"/>
              <a:t>Atkinson transformation function</a:t>
            </a:r>
          </a:p>
          <a:p>
            <a:pPr>
              <a:defRPr sz="1400" b="0" i="0" u="none" strike="noStrike" kern="1200" spc="0" baseline="0">
                <a:solidFill>
                  <a:schemeClr val="tx1">
                    <a:lumMod val="65000"/>
                    <a:lumOff val="35000"/>
                  </a:schemeClr>
                </a:solidFill>
                <a:latin typeface="+mn-lt"/>
                <a:ea typeface="+mn-ea"/>
                <a:cs typeface="+mn-cs"/>
              </a:defRPr>
            </a:pPr>
            <a:r>
              <a:rPr lang="fr-CH"/>
              <a:t>g(h)</a:t>
            </a:r>
            <a:r>
              <a:rPr lang="fr-CH" baseline="0"/>
              <a:t> = h^(1-</a:t>
            </a:r>
            <a:r>
              <a:rPr lang="fr-CH" baseline="0">
                <a:sym typeface="Symbol" panose="05050102010706020507" pitchFamily="18" charset="2"/>
              </a:rPr>
              <a:t></a:t>
            </a:r>
            <a:r>
              <a:rPr lang="fr-CH" baseline="0"/>
              <a:t>) / (1-</a:t>
            </a:r>
            <a:r>
              <a:rPr lang="fr-CH" baseline="0">
                <a:sym typeface="Symbol" panose="05050102010706020507" pitchFamily="18" charset="2"/>
              </a:rPr>
              <a:t></a:t>
            </a:r>
            <a:r>
              <a:rPr lang="fr-CH" baseline="0"/>
              <a:t>)</a:t>
            </a:r>
            <a:endParaRPr lang="fr-CH"/>
          </a:p>
        </c:rich>
      </c:tx>
      <c:overlay val="0"/>
      <c:spPr>
        <a:noFill/>
        <a:ln>
          <a:noFill/>
        </a:ln>
        <a:effectLst/>
      </c:spPr>
    </c:title>
    <c:autoTitleDeleted val="0"/>
    <c:plotArea>
      <c:layout/>
      <c:scatterChart>
        <c:scatterStyle val="smoothMarker"/>
        <c:varyColors val="0"/>
        <c:ser>
          <c:idx val="0"/>
          <c:order val="0"/>
          <c:marker>
            <c:symbol val="none"/>
          </c:marker>
          <c:xVal>
            <c:numRef>
              <c:f>'Atkinson transform graph'!$A$25:$A$125</c:f>
              <c:numCache>
                <c:formatCode>General</c:formatCode>
                <c:ptCount val="101"/>
                <c:pt idx="0">
                  <c:v>20</c:v>
                </c:pt>
                <c:pt idx="1">
                  <c:v>21</c:v>
                </c:pt>
                <c:pt idx="2">
                  <c:v>22</c:v>
                </c:pt>
                <c:pt idx="3">
                  <c:v>23</c:v>
                </c:pt>
                <c:pt idx="4">
                  <c:v>24</c:v>
                </c:pt>
                <c:pt idx="5">
                  <c:v>25</c:v>
                </c:pt>
                <c:pt idx="6">
                  <c:v>26</c:v>
                </c:pt>
                <c:pt idx="7">
                  <c:v>27</c:v>
                </c:pt>
                <c:pt idx="8">
                  <c:v>28</c:v>
                </c:pt>
                <c:pt idx="9">
                  <c:v>29</c:v>
                </c:pt>
                <c:pt idx="10">
                  <c:v>30</c:v>
                </c:pt>
                <c:pt idx="11">
                  <c:v>31</c:v>
                </c:pt>
                <c:pt idx="12">
                  <c:v>32</c:v>
                </c:pt>
                <c:pt idx="13">
                  <c:v>33</c:v>
                </c:pt>
                <c:pt idx="14">
                  <c:v>34</c:v>
                </c:pt>
                <c:pt idx="15">
                  <c:v>35</c:v>
                </c:pt>
                <c:pt idx="16">
                  <c:v>36</c:v>
                </c:pt>
                <c:pt idx="17">
                  <c:v>37</c:v>
                </c:pt>
                <c:pt idx="18">
                  <c:v>38</c:v>
                </c:pt>
                <c:pt idx="19">
                  <c:v>39</c:v>
                </c:pt>
                <c:pt idx="20">
                  <c:v>40</c:v>
                </c:pt>
                <c:pt idx="21">
                  <c:v>41</c:v>
                </c:pt>
                <c:pt idx="22">
                  <c:v>42</c:v>
                </c:pt>
                <c:pt idx="23">
                  <c:v>43</c:v>
                </c:pt>
                <c:pt idx="24">
                  <c:v>44</c:v>
                </c:pt>
                <c:pt idx="25">
                  <c:v>45</c:v>
                </c:pt>
                <c:pt idx="26">
                  <c:v>46</c:v>
                </c:pt>
                <c:pt idx="27">
                  <c:v>47</c:v>
                </c:pt>
                <c:pt idx="28">
                  <c:v>48</c:v>
                </c:pt>
                <c:pt idx="29">
                  <c:v>49</c:v>
                </c:pt>
                <c:pt idx="30">
                  <c:v>50</c:v>
                </c:pt>
                <c:pt idx="31">
                  <c:v>51</c:v>
                </c:pt>
                <c:pt idx="32">
                  <c:v>52</c:v>
                </c:pt>
                <c:pt idx="33">
                  <c:v>53</c:v>
                </c:pt>
                <c:pt idx="34">
                  <c:v>54</c:v>
                </c:pt>
                <c:pt idx="35">
                  <c:v>55</c:v>
                </c:pt>
                <c:pt idx="36">
                  <c:v>56</c:v>
                </c:pt>
                <c:pt idx="37">
                  <c:v>57</c:v>
                </c:pt>
                <c:pt idx="38">
                  <c:v>58</c:v>
                </c:pt>
                <c:pt idx="39">
                  <c:v>59</c:v>
                </c:pt>
                <c:pt idx="40">
                  <c:v>60</c:v>
                </c:pt>
                <c:pt idx="41">
                  <c:v>61</c:v>
                </c:pt>
                <c:pt idx="42">
                  <c:v>62</c:v>
                </c:pt>
                <c:pt idx="43">
                  <c:v>63</c:v>
                </c:pt>
                <c:pt idx="44">
                  <c:v>64</c:v>
                </c:pt>
                <c:pt idx="45">
                  <c:v>65</c:v>
                </c:pt>
                <c:pt idx="46">
                  <c:v>66</c:v>
                </c:pt>
                <c:pt idx="47">
                  <c:v>67</c:v>
                </c:pt>
                <c:pt idx="48">
                  <c:v>68</c:v>
                </c:pt>
                <c:pt idx="49">
                  <c:v>69</c:v>
                </c:pt>
                <c:pt idx="50">
                  <c:v>70</c:v>
                </c:pt>
                <c:pt idx="51">
                  <c:v>71</c:v>
                </c:pt>
                <c:pt idx="52">
                  <c:v>72</c:v>
                </c:pt>
                <c:pt idx="53">
                  <c:v>73</c:v>
                </c:pt>
                <c:pt idx="54">
                  <c:v>74</c:v>
                </c:pt>
                <c:pt idx="55">
                  <c:v>75</c:v>
                </c:pt>
                <c:pt idx="56">
                  <c:v>76</c:v>
                </c:pt>
                <c:pt idx="57">
                  <c:v>77</c:v>
                </c:pt>
                <c:pt idx="58">
                  <c:v>78</c:v>
                </c:pt>
                <c:pt idx="59">
                  <c:v>79</c:v>
                </c:pt>
                <c:pt idx="60">
                  <c:v>80</c:v>
                </c:pt>
                <c:pt idx="61">
                  <c:v>81</c:v>
                </c:pt>
                <c:pt idx="62">
                  <c:v>82</c:v>
                </c:pt>
                <c:pt idx="63">
                  <c:v>83</c:v>
                </c:pt>
                <c:pt idx="64">
                  <c:v>84</c:v>
                </c:pt>
                <c:pt idx="65">
                  <c:v>85</c:v>
                </c:pt>
                <c:pt idx="66">
                  <c:v>86</c:v>
                </c:pt>
                <c:pt idx="67">
                  <c:v>87</c:v>
                </c:pt>
                <c:pt idx="68">
                  <c:v>88</c:v>
                </c:pt>
                <c:pt idx="69">
                  <c:v>89</c:v>
                </c:pt>
                <c:pt idx="70">
                  <c:v>90</c:v>
                </c:pt>
                <c:pt idx="71">
                  <c:v>91</c:v>
                </c:pt>
                <c:pt idx="72">
                  <c:v>92</c:v>
                </c:pt>
                <c:pt idx="73">
                  <c:v>93</c:v>
                </c:pt>
                <c:pt idx="74">
                  <c:v>94</c:v>
                </c:pt>
                <c:pt idx="75">
                  <c:v>95</c:v>
                </c:pt>
                <c:pt idx="76">
                  <c:v>96</c:v>
                </c:pt>
                <c:pt idx="77">
                  <c:v>97</c:v>
                </c:pt>
                <c:pt idx="78">
                  <c:v>98</c:v>
                </c:pt>
                <c:pt idx="79">
                  <c:v>99</c:v>
                </c:pt>
                <c:pt idx="80">
                  <c:v>100</c:v>
                </c:pt>
                <c:pt idx="81">
                  <c:v>101</c:v>
                </c:pt>
                <c:pt idx="82">
                  <c:v>102</c:v>
                </c:pt>
                <c:pt idx="83">
                  <c:v>103</c:v>
                </c:pt>
                <c:pt idx="84">
                  <c:v>104</c:v>
                </c:pt>
                <c:pt idx="85">
                  <c:v>105</c:v>
                </c:pt>
                <c:pt idx="86">
                  <c:v>106</c:v>
                </c:pt>
                <c:pt idx="87">
                  <c:v>107</c:v>
                </c:pt>
                <c:pt idx="88">
                  <c:v>108</c:v>
                </c:pt>
                <c:pt idx="89">
                  <c:v>109</c:v>
                </c:pt>
                <c:pt idx="90">
                  <c:v>110</c:v>
                </c:pt>
                <c:pt idx="91">
                  <c:v>111</c:v>
                </c:pt>
                <c:pt idx="92">
                  <c:v>112</c:v>
                </c:pt>
                <c:pt idx="93">
                  <c:v>113</c:v>
                </c:pt>
                <c:pt idx="94">
                  <c:v>114</c:v>
                </c:pt>
                <c:pt idx="95">
                  <c:v>115</c:v>
                </c:pt>
                <c:pt idx="96">
                  <c:v>116</c:v>
                </c:pt>
                <c:pt idx="97">
                  <c:v>117</c:v>
                </c:pt>
                <c:pt idx="98">
                  <c:v>118</c:v>
                </c:pt>
                <c:pt idx="99">
                  <c:v>119</c:v>
                </c:pt>
                <c:pt idx="100">
                  <c:v>120</c:v>
                </c:pt>
              </c:numCache>
            </c:numRef>
          </c:xVal>
          <c:yVal>
            <c:numRef>
              <c:f>'Atkinson transform graph'!$B$25:$B$125</c:f>
              <c:numCache>
                <c:formatCode>General</c:formatCode>
                <c:ptCount val="101"/>
                <c:pt idx="0">
                  <c:v>103.04105579112516</c:v>
                </c:pt>
                <c:pt idx="1">
                  <c:v>103.09134195776166</c:v>
                </c:pt>
                <c:pt idx="2">
                  <c:v>103.13931122294836</c:v>
                </c:pt>
                <c:pt idx="3">
                  <c:v>103.18516865615395</c:v>
                </c:pt>
                <c:pt idx="4">
                  <c:v>103.22909321246927</c:v>
                </c:pt>
                <c:pt idx="5">
                  <c:v>103.27124198964421</c:v>
                </c:pt>
                <c:pt idx="6">
                  <c:v>103.31175365119678</c:v>
                </c:pt>
                <c:pt idx="7">
                  <c:v>103.35075120430892</c:v>
                </c:pt>
                <c:pt idx="8">
                  <c:v>103.38834427319725</c:v>
                </c:pt>
                <c:pt idx="9">
                  <c:v>103.4246309741025</c:v>
                </c:pt>
                <c:pt idx="10">
                  <c:v>103.4596994728643</c:v>
                </c:pt>
                <c:pt idx="11">
                  <c:v>103.49362928747372</c:v>
                </c:pt>
                <c:pt idx="12">
                  <c:v>103.52649238413767</c:v>
                </c:pt>
                <c:pt idx="13">
                  <c:v>103.55835410494234</c:v>
                </c:pt>
                <c:pt idx="14">
                  <c:v>103.58927395724812</c:v>
                </c:pt>
                <c:pt idx="15">
                  <c:v>103.61930628883952</c:v>
                </c:pt>
                <c:pt idx="16">
                  <c:v>103.64850086811934</c:v>
                </c:pt>
                <c:pt idx="17">
                  <c:v>103.67690338493999</c:v>
                </c:pt>
                <c:pt idx="18">
                  <c:v>103.70455588475645</c:v>
                </c:pt>
                <c:pt idx="19">
                  <c:v>103.73149714648024</c:v>
                </c:pt>
                <c:pt idx="20">
                  <c:v>103.75776301257748</c:v>
                </c:pt>
                <c:pt idx="21">
                  <c:v>103.7833866784767</c:v>
                </c:pt>
                <c:pt idx="22">
                  <c:v>103.80839894716318</c:v>
                </c:pt>
                <c:pt idx="23">
                  <c:v>103.83282845386852</c:v>
                </c:pt>
                <c:pt idx="24">
                  <c:v>103.85670186497508</c:v>
                </c:pt>
                <c:pt idx="25">
                  <c:v>103.88004405460798</c:v>
                </c:pt>
                <c:pt idx="26">
                  <c:v>103.90287826185281</c:v>
                </c:pt>
                <c:pt idx="27">
                  <c:v>103.9252262310962</c:v>
                </c:pt>
                <c:pt idx="28">
                  <c:v>103.9471083376183</c:v>
                </c:pt>
                <c:pt idx="29">
                  <c:v>103.96854370025892</c:v>
                </c:pt>
                <c:pt idx="30">
                  <c:v>103.98955028272272</c:v>
                </c:pt>
                <c:pt idx="31">
                  <c:v>104.01014498487093</c:v>
                </c:pt>
                <c:pt idx="32">
                  <c:v>104.03034372516508</c:v>
                </c:pt>
                <c:pt idx="33">
                  <c:v>104.05016151527226</c:v>
                </c:pt>
                <c:pt idx="34">
                  <c:v>104.06961252770998</c:v>
                </c:pt>
                <c:pt idx="35">
                  <c:v>104.08871015729584</c:v>
                </c:pt>
                <c:pt idx="36">
                  <c:v>104.10746707707074</c:v>
                </c:pt>
                <c:pt idx="37">
                  <c:v>104.125895289282</c:v>
                </c:pt>
                <c:pt idx="38">
                  <c:v>104.14400617194055</c:v>
                </c:pt>
                <c:pt idx="39">
                  <c:v>104.1618105214063</c:v>
                </c:pt>
                <c:pt idx="40">
                  <c:v>104.1793185914009</c:v>
                </c:pt>
                <c:pt idx="41">
                  <c:v>104.19654012880234</c:v>
                </c:pt>
                <c:pt idx="42">
                  <c:v>104.21348440653423</c:v>
                </c:pt>
                <c:pt idx="43">
                  <c:v>104.23016025382896</c:v>
                </c:pt>
                <c:pt idx="44">
                  <c:v>104.24657608411205</c:v>
                </c:pt>
                <c:pt idx="45">
                  <c:v>104.26273992072881</c:v>
                </c:pt>
                <c:pt idx="46">
                  <c:v>104.27865942071068</c:v>
                </c:pt>
                <c:pt idx="47">
                  <c:v>104.29434189675797</c:v>
                </c:pt>
                <c:pt idx="48">
                  <c:v>104.30979433759693</c:v>
                </c:pt>
                <c:pt idx="49">
                  <c:v>104.32502342685395</c:v>
                </c:pt>
                <c:pt idx="50">
                  <c:v>104.34003556057402</c:v>
                </c:pt>
                <c:pt idx="51">
                  <c:v>104.35483686349936</c:v>
                </c:pt>
                <c:pt idx="52">
                  <c:v>104.36943320421139</c:v>
                </c:pt>
                <c:pt idx="53">
                  <c:v>104.38383020923077</c:v>
                </c:pt>
                <c:pt idx="54">
                  <c:v>104.39803327615955</c:v>
                </c:pt>
                <c:pt idx="55">
                  <c:v>104.41204758594336</c:v>
                </c:pt>
                <c:pt idx="56">
                  <c:v>104.42587811432264</c:v>
                </c:pt>
                <c:pt idx="57">
                  <c:v>104.4395296425372</c:v>
                </c:pt>
                <c:pt idx="58">
                  <c:v>104.45300676734097</c:v>
                </c:pt>
                <c:pt idx="59">
                  <c:v>104.46631391038056</c:v>
                </c:pt>
                <c:pt idx="60">
                  <c:v>104.47945532698463</c:v>
                </c:pt>
                <c:pt idx="61">
                  <c:v>104.49243511440866</c:v>
                </c:pt>
                <c:pt idx="62">
                  <c:v>104.50525721957464</c:v>
                </c:pt>
                <c:pt idx="63">
                  <c:v>104.5179254463427</c:v>
                </c:pt>
                <c:pt idx="64">
                  <c:v>104.530443462348</c:v>
                </c:pt>
                <c:pt idx="65">
                  <c:v>104.54281480543403</c:v>
                </c:pt>
                <c:pt idx="66">
                  <c:v>104.55504288971009</c:v>
                </c:pt>
                <c:pt idx="67">
                  <c:v>104.5671310112596</c:v>
                </c:pt>
                <c:pt idx="68">
                  <c:v>104.57908235352264</c:v>
                </c:pt>
                <c:pt idx="69">
                  <c:v>104.59089999237499</c:v>
                </c:pt>
                <c:pt idx="70">
                  <c:v>104.60258690092397</c:v>
                </c:pt>
                <c:pt idx="71">
                  <c:v>104.6141459540399</c:v>
                </c:pt>
                <c:pt idx="72">
                  <c:v>104.62557993264028</c:v>
                </c:pt>
                <c:pt idx="73">
                  <c:v>104.63689152774285</c:v>
                </c:pt>
                <c:pt idx="74">
                  <c:v>104.64808334430242</c:v>
                </c:pt>
                <c:pt idx="75">
                  <c:v>104.65915790484495</c:v>
                </c:pt>
                <c:pt idx="76">
                  <c:v>104.67011765291178</c:v>
                </c:pt>
                <c:pt idx="77">
                  <c:v>104.68096495632577</c:v>
                </c:pt>
                <c:pt idx="78">
                  <c:v>104.69170211029024</c:v>
                </c:pt>
                <c:pt idx="79">
                  <c:v>104.7023313403308</c:v>
                </c:pt>
                <c:pt idx="80">
                  <c:v>104.71285480508986</c:v>
                </c:pt>
                <c:pt idx="81">
                  <c:v>104.72327459898216</c:v>
                </c:pt>
                <c:pt idx="82">
                  <c:v>104.73359275471978</c:v>
                </c:pt>
                <c:pt idx="83">
                  <c:v>104.74381124571433</c:v>
                </c:pt>
                <c:pt idx="84">
                  <c:v>104.75393198836314</c:v>
                </c:pt>
                <c:pt idx="85">
                  <c:v>104.76395684422643</c:v>
                </c:pt>
                <c:pt idx="86">
                  <c:v>104.77388762210143</c:v>
                </c:pt>
                <c:pt idx="87">
                  <c:v>104.78372607999917</c:v>
                </c:pt>
                <c:pt idx="88">
                  <c:v>104.79347392702979</c:v>
                </c:pt>
                <c:pt idx="89">
                  <c:v>104.80313282520095</c:v>
                </c:pt>
                <c:pt idx="90">
                  <c:v>104.81270439113419</c:v>
                </c:pt>
                <c:pt idx="91">
                  <c:v>104.82219019770405</c:v>
                </c:pt>
                <c:pt idx="92">
                  <c:v>104.83159177560353</c:v>
                </c:pt>
                <c:pt idx="93">
                  <c:v>104.84091061484035</c:v>
                </c:pt>
                <c:pt idx="94">
                  <c:v>104.85014816616726</c:v>
                </c:pt>
                <c:pt idx="95">
                  <c:v>104.85930584245011</c:v>
                </c:pt>
                <c:pt idx="96">
                  <c:v>104.8683850199767</c:v>
                </c:pt>
                <c:pt idx="97">
                  <c:v>104.87738703970975</c:v>
                </c:pt>
                <c:pt idx="98">
                  <c:v>104.88631320848637</c:v>
                </c:pt>
                <c:pt idx="99">
                  <c:v>104.89516480016738</c:v>
                </c:pt>
                <c:pt idx="100">
                  <c:v>104.90394305673824</c:v>
                </c:pt>
              </c:numCache>
            </c:numRef>
          </c:yVal>
          <c:smooth val="1"/>
          <c:extLst>
            <c:ext xmlns:c16="http://schemas.microsoft.com/office/drawing/2014/chart" uri="{C3380CC4-5D6E-409C-BE32-E72D297353CC}">
              <c16:uniqueId val="{00000000-66D6-45F1-9CF3-21DEFD276FDA}"/>
            </c:ext>
          </c:extLst>
        </c:ser>
        <c:dLbls>
          <c:showLegendKey val="0"/>
          <c:showVal val="0"/>
          <c:showCatName val="0"/>
          <c:showSerName val="0"/>
          <c:showPercent val="0"/>
          <c:showBubbleSize val="0"/>
        </c:dLbls>
        <c:axId val="377610560"/>
        <c:axId val="377611216"/>
      </c:scatterChart>
      <c:valAx>
        <c:axId val="377610560"/>
        <c:scaling>
          <c:orientation val="minMax"/>
          <c:max val="120"/>
        </c:scaling>
        <c:delete val="0"/>
        <c:axPos val="b"/>
        <c:majorGridlines>
          <c:spPr>
            <a:ln w="9525" cap="flat" cmpd="sng" algn="ctr">
              <a:solidFill>
                <a:schemeClr val="tx1">
                  <a:lumMod val="15000"/>
                  <a:lumOff val="85000"/>
                </a:schemeClr>
              </a:solidFill>
              <a:round/>
            </a:ln>
            <a:effectLst/>
          </c:spPr>
        </c:majorGridlines>
        <c:title>
          <c:tx>
            <c:rich>
              <a:bodyPr/>
              <a:lstStyle/>
              <a:p>
                <a:pPr>
                  <a:defRPr/>
                </a:pPr>
                <a:r>
                  <a:rPr lang="en-US"/>
                  <a:t>Health adjusted life expectancy</a:t>
                </a:r>
              </a:p>
            </c:rich>
          </c:tx>
          <c:overlay val="0"/>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7611216"/>
        <c:crosses val="autoZero"/>
        <c:crossBetween val="midCat"/>
      </c:valAx>
      <c:valAx>
        <c:axId val="37761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7610560"/>
        <c:crosses val="autoZero"/>
        <c:crossBetween val="midCat"/>
      </c:valAx>
    </c:plotArea>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H"/>
              <a:t>Indirect equity weight:</a:t>
            </a:r>
            <a:r>
              <a:rPr lang="fr-CH" baseline="0"/>
              <a:t> m</a:t>
            </a:r>
            <a:r>
              <a:rPr lang="fr-CH"/>
              <a:t>arginal social value of a HALY compared</a:t>
            </a:r>
            <a:r>
              <a:rPr lang="fr-CH" baseline="0"/>
              <a:t> with the best off social group S5 (HALE of 77)</a:t>
            </a:r>
            <a:endParaRPr lang="fr-CH"/>
          </a:p>
        </c:rich>
      </c:tx>
      <c:overlay val="0"/>
      <c:spPr>
        <a:noFill/>
        <a:ln>
          <a:noFill/>
        </a:ln>
        <a:effectLst/>
      </c:spPr>
    </c:title>
    <c:autoTitleDeleted val="0"/>
    <c:plotArea>
      <c:layout/>
      <c:scatterChart>
        <c:scatterStyle val="smoothMarker"/>
        <c:varyColors val="0"/>
        <c:ser>
          <c:idx val="0"/>
          <c:order val="0"/>
          <c:tx>
            <c:strRef>
              <c:f>'Atkinson transform graph'!$D$5</c:f>
              <c:strCache>
                <c:ptCount val="1"/>
                <c:pt idx="0">
                  <c:v>indirect equity weight compared with best off group S5 (HALE of 77)</c:v>
                </c:pt>
              </c:strCache>
            </c:strRef>
          </c:tx>
          <c:marker>
            <c:symbol val="none"/>
          </c:marker>
          <c:xVal>
            <c:numRef>
              <c:f>'Atkinson transform graph'!$A$25:$A$125</c:f>
              <c:numCache>
                <c:formatCode>General</c:formatCode>
                <c:ptCount val="101"/>
                <c:pt idx="0">
                  <c:v>20</c:v>
                </c:pt>
                <c:pt idx="1">
                  <c:v>21</c:v>
                </c:pt>
                <c:pt idx="2">
                  <c:v>22</c:v>
                </c:pt>
                <c:pt idx="3">
                  <c:v>23</c:v>
                </c:pt>
                <c:pt idx="4">
                  <c:v>24</c:v>
                </c:pt>
                <c:pt idx="5">
                  <c:v>25</c:v>
                </c:pt>
                <c:pt idx="6">
                  <c:v>26</c:v>
                </c:pt>
                <c:pt idx="7">
                  <c:v>27</c:v>
                </c:pt>
                <c:pt idx="8">
                  <c:v>28</c:v>
                </c:pt>
                <c:pt idx="9">
                  <c:v>29</c:v>
                </c:pt>
                <c:pt idx="10">
                  <c:v>30</c:v>
                </c:pt>
                <c:pt idx="11">
                  <c:v>31</c:v>
                </c:pt>
                <c:pt idx="12">
                  <c:v>32</c:v>
                </c:pt>
                <c:pt idx="13">
                  <c:v>33</c:v>
                </c:pt>
                <c:pt idx="14">
                  <c:v>34</c:v>
                </c:pt>
                <c:pt idx="15">
                  <c:v>35</c:v>
                </c:pt>
                <c:pt idx="16">
                  <c:v>36</c:v>
                </c:pt>
                <c:pt idx="17">
                  <c:v>37</c:v>
                </c:pt>
                <c:pt idx="18">
                  <c:v>38</c:v>
                </c:pt>
                <c:pt idx="19">
                  <c:v>39</c:v>
                </c:pt>
                <c:pt idx="20">
                  <c:v>40</c:v>
                </c:pt>
                <c:pt idx="21">
                  <c:v>41</c:v>
                </c:pt>
                <c:pt idx="22">
                  <c:v>42</c:v>
                </c:pt>
                <c:pt idx="23">
                  <c:v>43</c:v>
                </c:pt>
                <c:pt idx="24">
                  <c:v>44</c:v>
                </c:pt>
                <c:pt idx="25">
                  <c:v>45</c:v>
                </c:pt>
                <c:pt idx="26">
                  <c:v>46</c:v>
                </c:pt>
                <c:pt idx="27">
                  <c:v>47</c:v>
                </c:pt>
                <c:pt idx="28">
                  <c:v>48</c:v>
                </c:pt>
                <c:pt idx="29">
                  <c:v>49</c:v>
                </c:pt>
                <c:pt idx="30">
                  <c:v>50</c:v>
                </c:pt>
                <c:pt idx="31">
                  <c:v>51</c:v>
                </c:pt>
                <c:pt idx="32">
                  <c:v>52</c:v>
                </c:pt>
                <c:pt idx="33">
                  <c:v>53</c:v>
                </c:pt>
                <c:pt idx="34">
                  <c:v>54</c:v>
                </c:pt>
                <c:pt idx="35">
                  <c:v>55</c:v>
                </c:pt>
                <c:pt idx="36">
                  <c:v>56</c:v>
                </c:pt>
                <c:pt idx="37">
                  <c:v>57</c:v>
                </c:pt>
                <c:pt idx="38">
                  <c:v>58</c:v>
                </c:pt>
                <c:pt idx="39">
                  <c:v>59</c:v>
                </c:pt>
                <c:pt idx="40">
                  <c:v>60</c:v>
                </c:pt>
                <c:pt idx="41">
                  <c:v>61</c:v>
                </c:pt>
                <c:pt idx="42">
                  <c:v>62</c:v>
                </c:pt>
                <c:pt idx="43">
                  <c:v>63</c:v>
                </c:pt>
                <c:pt idx="44">
                  <c:v>64</c:v>
                </c:pt>
                <c:pt idx="45">
                  <c:v>65</c:v>
                </c:pt>
                <c:pt idx="46">
                  <c:v>66</c:v>
                </c:pt>
                <c:pt idx="47">
                  <c:v>67</c:v>
                </c:pt>
                <c:pt idx="48">
                  <c:v>68</c:v>
                </c:pt>
                <c:pt idx="49">
                  <c:v>69</c:v>
                </c:pt>
                <c:pt idx="50">
                  <c:v>70</c:v>
                </c:pt>
                <c:pt idx="51">
                  <c:v>71</c:v>
                </c:pt>
                <c:pt idx="52">
                  <c:v>72</c:v>
                </c:pt>
                <c:pt idx="53">
                  <c:v>73</c:v>
                </c:pt>
                <c:pt idx="54">
                  <c:v>74</c:v>
                </c:pt>
                <c:pt idx="55">
                  <c:v>75</c:v>
                </c:pt>
                <c:pt idx="56">
                  <c:v>76</c:v>
                </c:pt>
                <c:pt idx="57">
                  <c:v>77</c:v>
                </c:pt>
                <c:pt idx="58">
                  <c:v>78</c:v>
                </c:pt>
                <c:pt idx="59">
                  <c:v>79</c:v>
                </c:pt>
                <c:pt idx="60">
                  <c:v>80</c:v>
                </c:pt>
                <c:pt idx="61">
                  <c:v>81</c:v>
                </c:pt>
                <c:pt idx="62">
                  <c:v>82</c:v>
                </c:pt>
                <c:pt idx="63">
                  <c:v>83</c:v>
                </c:pt>
                <c:pt idx="64">
                  <c:v>84</c:v>
                </c:pt>
                <c:pt idx="65">
                  <c:v>85</c:v>
                </c:pt>
                <c:pt idx="66">
                  <c:v>86</c:v>
                </c:pt>
                <c:pt idx="67">
                  <c:v>87</c:v>
                </c:pt>
                <c:pt idx="68">
                  <c:v>88</c:v>
                </c:pt>
                <c:pt idx="69">
                  <c:v>89</c:v>
                </c:pt>
                <c:pt idx="70">
                  <c:v>90</c:v>
                </c:pt>
                <c:pt idx="71">
                  <c:v>91</c:v>
                </c:pt>
                <c:pt idx="72">
                  <c:v>92</c:v>
                </c:pt>
                <c:pt idx="73">
                  <c:v>93</c:v>
                </c:pt>
                <c:pt idx="74">
                  <c:v>94</c:v>
                </c:pt>
                <c:pt idx="75">
                  <c:v>95</c:v>
                </c:pt>
                <c:pt idx="76">
                  <c:v>96</c:v>
                </c:pt>
                <c:pt idx="77">
                  <c:v>97</c:v>
                </c:pt>
                <c:pt idx="78">
                  <c:v>98</c:v>
                </c:pt>
                <c:pt idx="79">
                  <c:v>99</c:v>
                </c:pt>
                <c:pt idx="80">
                  <c:v>100</c:v>
                </c:pt>
                <c:pt idx="81">
                  <c:v>101</c:v>
                </c:pt>
                <c:pt idx="82">
                  <c:v>102</c:v>
                </c:pt>
                <c:pt idx="83">
                  <c:v>103</c:v>
                </c:pt>
                <c:pt idx="84">
                  <c:v>104</c:v>
                </c:pt>
                <c:pt idx="85">
                  <c:v>105</c:v>
                </c:pt>
                <c:pt idx="86">
                  <c:v>106</c:v>
                </c:pt>
                <c:pt idx="87">
                  <c:v>107</c:v>
                </c:pt>
                <c:pt idx="88">
                  <c:v>108</c:v>
                </c:pt>
                <c:pt idx="89">
                  <c:v>109</c:v>
                </c:pt>
                <c:pt idx="90">
                  <c:v>110</c:v>
                </c:pt>
                <c:pt idx="91">
                  <c:v>111</c:v>
                </c:pt>
                <c:pt idx="92">
                  <c:v>112</c:v>
                </c:pt>
                <c:pt idx="93">
                  <c:v>113</c:v>
                </c:pt>
                <c:pt idx="94">
                  <c:v>114</c:v>
                </c:pt>
                <c:pt idx="95">
                  <c:v>115</c:v>
                </c:pt>
                <c:pt idx="96">
                  <c:v>116</c:v>
                </c:pt>
                <c:pt idx="97">
                  <c:v>117</c:v>
                </c:pt>
                <c:pt idx="98">
                  <c:v>118</c:v>
                </c:pt>
                <c:pt idx="99">
                  <c:v>119</c:v>
                </c:pt>
                <c:pt idx="100">
                  <c:v>120</c:v>
                </c:pt>
              </c:numCache>
            </c:numRef>
          </c:xVal>
          <c:yVal>
            <c:numRef>
              <c:f>'Atkinson transform graph'!$D$25:$D$125</c:f>
              <c:numCache>
                <c:formatCode>General</c:formatCode>
                <c:ptCount val="101"/>
                <c:pt idx="0">
                  <c:v>3.7984474475673689</c:v>
                </c:pt>
                <c:pt idx="1">
                  <c:v>3.6193344461837089</c:v>
                </c:pt>
                <c:pt idx="2">
                  <c:v>3.4564268004256937</c:v>
                </c:pt>
                <c:pt idx="3">
                  <c:v>3.3076173417903227</c:v>
                </c:pt>
                <c:pt idx="4">
                  <c:v>3.1711492943036683</c:v>
                </c:pt>
                <c:pt idx="5">
                  <c:v>3.045546321558263</c:v>
                </c:pt>
                <c:pt idx="6">
                  <c:v>2.9295586930945978</c:v>
                </c:pt>
                <c:pt idx="7">
                  <c:v>2.8221213961906164</c:v>
                </c:pt>
                <c:pt idx="8">
                  <c:v>2.7223212104116232</c:v>
                </c:pt>
                <c:pt idx="9">
                  <c:v>2.629370584194231</c:v>
                </c:pt>
                <c:pt idx="10">
                  <c:v>2.5425867283128514</c:v>
                </c:pt>
                <c:pt idx="11">
                  <c:v>2.4613747497068625</c:v>
                </c:pt>
                <c:pt idx="12">
                  <c:v>2.3852139429577721</c:v>
                </c:pt>
                <c:pt idx="13">
                  <c:v>2.3136465704627494</c:v>
                </c:pt>
                <c:pt idx="14">
                  <c:v>2.2462686195792689</c:v>
                </c:pt>
                <c:pt idx="15">
                  <c:v>2.1827221418526968</c:v>
                </c:pt>
                <c:pt idx="16">
                  <c:v>2.122688867094606</c:v>
                </c:pt>
                <c:pt idx="17">
                  <c:v>2.0658848514345736</c:v>
                </c:pt>
                <c:pt idx="18">
                  <c:v>2.0120559691227373</c:v>
                </c:pt>
                <c:pt idx="19">
                  <c:v>1.960974096836906</c:v>
                </c:pt>
                <c:pt idx="20">
                  <c:v>1.9124338694633694</c:v>
                </c:pt>
                <c:pt idx="21">
                  <c:v>1.8662499099098044</c:v>
                </c:pt>
                <c:pt idx="22">
                  <c:v>1.8222544540480725</c:v>
                </c:pt>
                <c:pt idx="23">
                  <c:v>1.7802953065476033</c:v>
                </c:pt>
                <c:pt idx="24">
                  <c:v>1.7402340750267198</c:v>
                </c:pt>
                <c:pt idx="25">
                  <c:v>1.7019446392848889</c:v>
                </c:pt>
                <c:pt idx="26">
                  <c:v>1.6653118198898089</c:v>
                </c:pt>
                <c:pt idx="27">
                  <c:v>1.6302302164673563</c:v>
                </c:pt>
                <c:pt idx="28">
                  <c:v>1.5966031909787626</c:v>
                </c:pt>
                <c:pt idx="29">
                  <c:v>1.5643419752999745</c:v>
                </c:pt>
                <c:pt idx="30">
                  <c:v>1.5333648857239581</c:v>
                </c:pt>
                <c:pt idx="31">
                  <c:v>1.5035966297297534</c:v>
                </c:pt>
                <c:pt idx="32">
                  <c:v>1.4749676926142565</c:v>
                </c:pt>
                <c:pt idx="33">
                  <c:v>1.4474137934528766</c:v>
                </c:pt>
                <c:pt idx="34">
                  <c:v>1.4208754014139788</c:v>
                </c:pt>
                <c:pt idx="35">
                  <c:v>1.3952973047559771</c:v>
                </c:pt>
                <c:pt idx="36">
                  <c:v>1.3706282259305536</c:v>
                </c:pt>
                <c:pt idx="37">
                  <c:v>1.346820477137427</c:v>
                </c:pt>
                <c:pt idx="38">
                  <c:v>1.3238296514551291</c:v>
                </c:pt>
                <c:pt idx="39">
                  <c:v>1.3016143453325768</c:v>
                </c:pt>
                <c:pt idx="40">
                  <c:v>1.280135908787591</c:v>
                </c:pt>
                <c:pt idx="41">
                  <c:v>1.2593582201371478</c:v>
                </c:pt>
                <c:pt idx="42">
                  <c:v>1.2392474824933963</c:v>
                </c:pt>
                <c:pt idx="43">
                  <c:v>1.2197720396102545</c:v>
                </c:pt>
                <c:pt idx="44">
                  <c:v>1.2009022089669994</c:v>
                </c:pt>
                <c:pt idx="45">
                  <c:v>1.1826101302350469</c:v>
                </c:pt>
                <c:pt idx="46">
                  <c:v>1.1648696274985795</c:v>
                </c:pt>
                <c:pt idx="47">
                  <c:v>1.1476560837939971</c:v>
                </c:pt>
                <c:pt idx="48">
                  <c:v>1.1309463267017941</c:v>
                </c:pt>
                <c:pt idx="49">
                  <c:v>1.1147185238711272</c:v>
                </c:pt>
                <c:pt idx="50">
                  <c:v>1.09895208748513</c:v>
                </c:pt>
                <c:pt idx="51">
                  <c:v>1.0836275867867167</c:v>
                </c:pt>
                <c:pt idx="52">
                  <c:v>1.0687266678822611</c:v>
                </c:pt>
                <c:pt idx="53">
                  <c:v>1.0542319801262261</c:v>
                </c:pt>
                <c:pt idx="54">
                  <c:v>1.0401271084650718</c:v>
                </c:pt>
                <c:pt idx="55">
                  <c:v>1.0263965111849933</c:v>
                </c:pt>
                <c:pt idx="56">
                  <c:v>1.013025462566445</c:v>
                </c:pt>
                <c:pt idx="57">
                  <c:v>1</c:v>
                </c:pt>
                <c:pt idx="58">
                  <c:v>0.98730687516369209</c:v>
                </c:pt>
                <c:pt idx="59">
                  <c:v>0.97493350890247454</c:v>
                </c:pt>
                <c:pt idx="60">
                  <c:v>0.96286794948629328</c:v>
                </c:pt>
                <c:pt idx="61">
                  <c:v>0.9510988339551868</c:v>
                </c:pt>
                <c:pt idx="62">
                  <c:v>0.93961535228826432</c:v>
                </c:pt>
                <c:pt idx="63">
                  <c:v>0.92840721415871508</c:v>
                </c:pt>
                <c:pt idx="64">
                  <c:v>0.91746461805964163</c:v>
                </c:pt>
                <c:pt idx="65">
                  <c:v>0.90677822260574781</c:v>
                </c:pt>
                <c:pt idx="66">
                  <c:v>0.89633911983401848</c:v>
                </c:pt>
                <c:pt idx="67">
                  <c:v>0.88613881034275943</c:v>
                </c:pt>
                <c:pt idx="68">
                  <c:v>0.87616918012298772</c:v>
                </c:pt>
                <c:pt idx="69">
                  <c:v>0.86642247894922675</c:v>
                </c:pt>
                <c:pt idx="70">
                  <c:v>0.85689130020859972</c:v>
                </c:pt>
                <c:pt idx="71">
                  <c:v>0.84756856205772801</c:v>
                </c:pt>
                <c:pt idx="72">
                  <c:v>0.83844748980654904</c:v>
                </c:pt>
                <c:pt idx="73">
                  <c:v>0.82952159943682846</c:v>
                </c:pt>
                <c:pt idx="74">
                  <c:v>0.82078468217098555</c:v>
                </c:pt>
                <c:pt idx="75">
                  <c:v>0.81223079001394416</c:v>
                </c:pt>
                <c:pt idx="76">
                  <c:v>0.8038542221971664</c:v>
                </c:pt>
                <c:pt idx="77">
                  <c:v>0.79564951245983706</c:v>
                </c:pt>
                <c:pt idx="78">
                  <c:v>0.78761141710749971</c:v>
                </c:pt>
                <c:pt idx="79">
                  <c:v>0.77973490379324062</c:v>
                </c:pt>
                <c:pt idx="80">
                  <c:v>0.77201514097091239</c:v>
                </c:pt>
                <c:pt idx="81">
                  <c:v>0.76444748797388962</c:v>
                </c:pt>
                <c:pt idx="82">
                  <c:v>0.75702748567647626</c:v>
                </c:pt>
                <c:pt idx="83">
                  <c:v>0.7497508476984388</c:v>
                </c:pt>
                <c:pt idx="84">
                  <c:v>0.74261345211613916</c:v>
                </c:pt>
                <c:pt idx="85">
                  <c:v>0.7356113336465584</c:v>
                </c:pt>
                <c:pt idx="86">
                  <c:v>0.72874067627301164</c:v>
                </c:pt>
                <c:pt idx="87">
                  <c:v>0.72199780628371013</c:v>
                </c:pt>
                <c:pt idx="88">
                  <c:v>0.71537918569643688</c:v>
                </c:pt>
                <c:pt idx="89">
                  <c:v>0.7088814060445896</c:v>
                </c:pt>
                <c:pt idx="90">
                  <c:v>0.70250118250160609</c:v>
                </c:pt>
                <c:pt idx="91">
                  <c:v>0.69623534832248357</c:v>
                </c:pt>
                <c:pt idx="92">
                  <c:v>0.69008084958258331</c:v>
                </c:pt>
                <c:pt idx="93">
                  <c:v>0.68403474019534227</c:v>
                </c:pt>
                <c:pt idx="94">
                  <c:v>0.67809417719178489</c:v>
                </c:pt>
                <c:pt idx="95">
                  <c:v>0.67225641624591803</c:v>
                </c:pt>
                <c:pt idx="96">
                  <c:v>0.66651880743119696</c:v>
                </c:pt>
                <c:pt idx="97">
                  <c:v>0.66087879119425785</c:v>
                </c:pt>
                <c:pt idx="98">
                  <c:v>0.65533389453303992</c:v>
                </c:pt>
                <c:pt idx="99">
                  <c:v>0.64988172736729677</c:v>
                </c:pt>
                <c:pt idx="100">
                  <c:v>0.64451997909028269</c:v>
                </c:pt>
              </c:numCache>
            </c:numRef>
          </c:yVal>
          <c:smooth val="1"/>
          <c:extLst>
            <c:ext xmlns:c16="http://schemas.microsoft.com/office/drawing/2014/chart" uri="{C3380CC4-5D6E-409C-BE32-E72D297353CC}">
              <c16:uniqueId val="{00000000-4491-4E1B-83AA-5EC72140AA9F}"/>
            </c:ext>
          </c:extLst>
        </c:ser>
        <c:dLbls>
          <c:showLegendKey val="0"/>
          <c:showVal val="0"/>
          <c:showCatName val="0"/>
          <c:showSerName val="0"/>
          <c:showPercent val="0"/>
          <c:showBubbleSize val="0"/>
        </c:dLbls>
        <c:axId val="377610560"/>
        <c:axId val="377611216"/>
      </c:scatterChart>
      <c:valAx>
        <c:axId val="377610560"/>
        <c:scaling>
          <c:orientation val="minMax"/>
          <c:max val="120"/>
        </c:scaling>
        <c:delete val="0"/>
        <c:axPos val="b"/>
        <c:majorGridlines>
          <c:spPr>
            <a:ln w="9525" cap="flat" cmpd="sng" algn="ctr">
              <a:solidFill>
                <a:schemeClr val="tx1">
                  <a:lumMod val="15000"/>
                  <a:lumOff val="85000"/>
                </a:schemeClr>
              </a:solidFill>
              <a:round/>
            </a:ln>
            <a:effectLst/>
          </c:spPr>
        </c:majorGridlines>
        <c:title>
          <c:tx>
            <c:rich>
              <a:bodyPr/>
              <a:lstStyle/>
              <a:p>
                <a:pPr>
                  <a:defRPr/>
                </a:pPr>
                <a:r>
                  <a:rPr lang="en-US"/>
                  <a:t>Health adjusted life expectancy</a:t>
                </a:r>
              </a:p>
            </c:rich>
          </c:tx>
          <c:overlay val="0"/>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7611216"/>
        <c:crosses val="autoZero"/>
        <c:crossBetween val="midCat"/>
      </c:valAx>
      <c:valAx>
        <c:axId val="377611216"/>
        <c:scaling>
          <c:orientation val="minMax"/>
        </c:scaling>
        <c:delete val="0"/>
        <c:axPos val="l"/>
        <c:majorGridlines>
          <c:spPr>
            <a:ln w="9525" cap="flat" cmpd="sng" algn="ctr">
              <a:solidFill>
                <a:schemeClr val="tx1">
                  <a:lumMod val="15000"/>
                  <a:lumOff val="85000"/>
                </a:schemeClr>
              </a:solidFill>
              <a:round/>
            </a:ln>
            <a:effectLst/>
          </c:spPr>
        </c:majorGridlines>
        <c:numFmt formatCode="#,##0.00_ ;\-#,##0.00\ "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7610560"/>
        <c:crosses val="autoZero"/>
        <c:crossBetween val="midCat"/>
      </c:valAx>
    </c:plotArea>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solidFill>
                <a:latin typeface="Arial" panose="020B0604020202020204" pitchFamily="34" charset="0"/>
                <a:ea typeface="+mn-ea"/>
                <a:cs typeface="Arial" panose="020B0604020202020204" pitchFamily="34" charset="0"/>
              </a:defRPr>
            </a:pPr>
            <a:r>
              <a:rPr lang="en-US" sz="1200" b="1">
                <a:solidFill>
                  <a:schemeClr val="tx1"/>
                </a:solidFill>
                <a:latin typeface="Arial" panose="020B0604020202020204" pitchFamily="34" charset="0"/>
                <a:cs typeface="Arial" panose="020B0604020202020204" pitchFamily="34" charset="0"/>
              </a:rPr>
              <a:t>Indirect equity</a:t>
            </a:r>
            <a:r>
              <a:rPr lang="en-US" sz="1200" b="1" baseline="0">
                <a:solidFill>
                  <a:schemeClr val="tx1"/>
                </a:solidFill>
                <a:latin typeface="Arial" panose="020B0604020202020204" pitchFamily="34" charset="0"/>
                <a:cs typeface="Arial" panose="020B0604020202020204" pitchFamily="34" charset="0"/>
              </a:rPr>
              <a:t> weight and </a:t>
            </a:r>
            <a:br>
              <a:rPr lang="en-US" sz="1200" b="1" baseline="0">
                <a:solidFill>
                  <a:schemeClr val="tx1"/>
                </a:solidFill>
                <a:latin typeface="Arial" panose="020B0604020202020204" pitchFamily="34" charset="0"/>
                <a:cs typeface="Arial" panose="020B0604020202020204" pitchFamily="34" charset="0"/>
              </a:rPr>
            </a:br>
            <a:r>
              <a:rPr lang="en-US" sz="1200" b="1" baseline="0">
                <a:solidFill>
                  <a:schemeClr val="tx1"/>
                </a:solidFill>
                <a:latin typeface="Arial" panose="020B0604020202020204" pitchFamily="34" charset="0"/>
                <a:cs typeface="Arial" panose="020B0604020202020204" pitchFamily="34" charset="0"/>
              </a:rPr>
              <a:t>l</a:t>
            </a:r>
            <a:r>
              <a:rPr lang="en-US" sz="1200" b="1">
                <a:solidFill>
                  <a:schemeClr val="tx1"/>
                </a:solidFill>
                <a:latin typeface="Arial" panose="020B0604020202020204" pitchFamily="34" charset="0"/>
                <a:cs typeface="Arial" panose="020B0604020202020204" pitchFamily="34" charset="0"/>
              </a:rPr>
              <a:t>ifetime</a:t>
            </a:r>
            <a:r>
              <a:rPr lang="en-US" sz="1200" b="1" baseline="0">
                <a:solidFill>
                  <a:schemeClr val="tx1"/>
                </a:solidFill>
                <a:latin typeface="Arial" panose="020B0604020202020204" pitchFamily="34" charset="0"/>
                <a:cs typeface="Arial" panose="020B0604020202020204" pitchFamily="34" charset="0"/>
              </a:rPr>
              <a:t> health shortfall</a:t>
            </a:r>
            <a:endParaRPr lang="en-US" sz="1200" b="1">
              <a:solidFill>
                <a:schemeClr val="tx1"/>
              </a:solidFill>
              <a:latin typeface="Arial" panose="020B0604020202020204" pitchFamily="34" charset="0"/>
              <a:cs typeface="Arial" panose="020B0604020202020204" pitchFamily="34" charset="0"/>
            </a:endParaRPr>
          </a:p>
        </c:rich>
      </c:tx>
      <c:overlay val="0"/>
      <c:spPr>
        <a:noFill/>
        <a:ln>
          <a:noFill/>
        </a:ln>
        <a:effectLst/>
      </c:spPr>
    </c:title>
    <c:autoTitleDeleted val="0"/>
    <c:plotArea>
      <c:layout/>
      <c:barChart>
        <c:barDir val="col"/>
        <c:grouping val="clustered"/>
        <c:varyColors val="0"/>
        <c:ser>
          <c:idx val="0"/>
          <c:order val="0"/>
          <c:tx>
            <c:strRef>
              <c:f>'Kolm calculations'!$D$6</c:f>
              <c:strCache>
                <c:ptCount val="1"/>
                <c:pt idx="0">
                  <c:v>lifetime health shortfall from best off group</c:v>
                </c:pt>
              </c:strCache>
            </c:strRef>
          </c:tx>
          <c:invertIfNegative val="0"/>
          <c:cat>
            <c:strRef>
              <c:f>'Kolm calculations'!$B$7:$B$16</c:f>
              <c:strCache>
                <c:ptCount val="10"/>
                <c:pt idx="0">
                  <c:v>N1</c:v>
                </c:pt>
                <c:pt idx="1">
                  <c:v>S1</c:v>
                </c:pt>
                <c:pt idx="2">
                  <c:v>N2</c:v>
                </c:pt>
                <c:pt idx="3">
                  <c:v>N3</c:v>
                </c:pt>
                <c:pt idx="4">
                  <c:v>S2</c:v>
                </c:pt>
                <c:pt idx="5">
                  <c:v>S3</c:v>
                </c:pt>
                <c:pt idx="6">
                  <c:v>N4</c:v>
                </c:pt>
                <c:pt idx="7">
                  <c:v>N5</c:v>
                </c:pt>
                <c:pt idx="8">
                  <c:v>S4</c:v>
                </c:pt>
                <c:pt idx="9">
                  <c:v>S5</c:v>
                </c:pt>
              </c:strCache>
            </c:strRef>
          </c:cat>
          <c:val>
            <c:numRef>
              <c:f>'Kolm calculations'!$D$7:$D$16</c:f>
              <c:numCache>
                <c:formatCode>#,##0.00</c:formatCode>
                <c:ptCount val="10"/>
                <c:pt idx="0">
                  <c:v>15.397930100932953</c:v>
                </c:pt>
                <c:pt idx="1">
                  <c:v>11.369689017461099</c:v>
                </c:pt>
                <c:pt idx="2">
                  <c:v>10.506191372659046</c:v>
                </c:pt>
                <c:pt idx="3">
                  <c:v>8.3481077440939657</c:v>
                </c:pt>
                <c:pt idx="4">
                  <c:v>6.9782156988359674</c:v>
                </c:pt>
                <c:pt idx="5">
                  <c:v>5.1095996416287903</c:v>
                </c:pt>
                <c:pt idx="6">
                  <c:v>4.674928880103451</c:v>
                </c:pt>
                <c:pt idx="7">
                  <c:v>2.7619878482566236</c:v>
                </c:pt>
                <c:pt idx="8">
                  <c:v>1.7252844938020644</c:v>
                </c:pt>
                <c:pt idx="9">
                  <c:v>0</c:v>
                </c:pt>
              </c:numCache>
            </c:numRef>
          </c:val>
          <c:extLst>
            <c:ext xmlns:c16="http://schemas.microsoft.com/office/drawing/2014/chart" uri="{C3380CC4-5D6E-409C-BE32-E72D297353CC}">
              <c16:uniqueId val="{00000000-7193-4A0C-8A74-AF0A91B6EA9E}"/>
            </c:ext>
          </c:extLst>
        </c:ser>
        <c:dLbls>
          <c:showLegendKey val="0"/>
          <c:showVal val="0"/>
          <c:showCatName val="0"/>
          <c:showSerName val="0"/>
          <c:showPercent val="0"/>
          <c:showBubbleSize val="0"/>
        </c:dLbls>
        <c:gapWidth val="150"/>
        <c:axId val="541972072"/>
        <c:axId val="541970760"/>
      </c:barChart>
      <c:lineChart>
        <c:grouping val="standard"/>
        <c:varyColors val="0"/>
        <c:ser>
          <c:idx val="1"/>
          <c:order val="1"/>
          <c:tx>
            <c:strRef>
              <c:f>'Kolm calculations'!$G$6</c:f>
              <c:strCache>
                <c:ptCount val="1"/>
                <c:pt idx="0">
                  <c:v>indirect equity weight (best off group = 1)</c:v>
                </c:pt>
              </c:strCache>
            </c:strRef>
          </c:tx>
          <c:marker>
            <c:symbol val="square"/>
            <c:size val="5"/>
          </c:marker>
          <c:cat>
            <c:strRef>
              <c:f>'Kolm calculations'!$B$7:$B$16</c:f>
              <c:strCache>
                <c:ptCount val="10"/>
                <c:pt idx="0">
                  <c:v>N1</c:v>
                </c:pt>
                <c:pt idx="1">
                  <c:v>S1</c:v>
                </c:pt>
                <c:pt idx="2">
                  <c:v>N2</c:v>
                </c:pt>
                <c:pt idx="3">
                  <c:v>N3</c:v>
                </c:pt>
                <c:pt idx="4">
                  <c:v>S2</c:v>
                </c:pt>
                <c:pt idx="5">
                  <c:v>S3</c:v>
                </c:pt>
                <c:pt idx="6">
                  <c:v>N4</c:v>
                </c:pt>
                <c:pt idx="7">
                  <c:v>N5</c:v>
                </c:pt>
                <c:pt idx="8">
                  <c:v>S4</c:v>
                </c:pt>
                <c:pt idx="9">
                  <c:v>S5</c:v>
                </c:pt>
              </c:strCache>
            </c:strRef>
          </c:cat>
          <c:val>
            <c:numRef>
              <c:f>'Kolm calculations'!$G$7:$G$16</c:f>
              <c:numCache>
                <c:formatCode>0.00</c:formatCode>
                <c:ptCount val="10"/>
                <c:pt idx="0">
                  <c:v>1.0015409791000498</c:v>
                </c:pt>
                <c:pt idx="1">
                  <c:v>1.0011376154959171</c:v>
                </c:pt>
                <c:pt idx="2">
                  <c:v>1.0010511712308814</c:v>
                </c:pt>
                <c:pt idx="3">
                  <c:v>1.0008351593259088</c:v>
                </c:pt>
                <c:pt idx="4">
                  <c:v>1.0006980651039996</c:v>
                </c:pt>
                <c:pt idx="5">
                  <c:v>1.0005110905264418</c:v>
                </c:pt>
                <c:pt idx="6">
                  <c:v>1.0004676021798409</c:v>
                </c:pt>
                <c:pt idx="7">
                  <c:v>1.0002762369312219</c:v>
                </c:pt>
                <c:pt idx="8">
                  <c:v>1.0001725433332691</c:v>
                </c:pt>
                <c:pt idx="9">
                  <c:v>1</c:v>
                </c:pt>
              </c:numCache>
            </c:numRef>
          </c:val>
          <c:smooth val="0"/>
          <c:extLst>
            <c:ext xmlns:c16="http://schemas.microsoft.com/office/drawing/2014/chart" uri="{C3380CC4-5D6E-409C-BE32-E72D297353CC}">
              <c16:uniqueId val="{00000001-7193-4A0C-8A74-AF0A91B6EA9E}"/>
            </c:ext>
          </c:extLst>
        </c:ser>
        <c:dLbls>
          <c:showLegendKey val="0"/>
          <c:showVal val="0"/>
          <c:showCatName val="0"/>
          <c:showSerName val="0"/>
          <c:showPercent val="0"/>
          <c:showBubbleSize val="0"/>
        </c:dLbls>
        <c:marker val="1"/>
        <c:smooth val="0"/>
        <c:axId val="664970656"/>
        <c:axId val="664968032"/>
      </c:lineChart>
      <c:valAx>
        <c:axId val="541970760"/>
        <c:scaling>
          <c:orientation val="minMax"/>
        </c:scaling>
        <c:delete val="0"/>
        <c:axPos val="r"/>
        <c:numFmt formatCode="0.0" sourceLinked="0"/>
        <c:majorTickMark val="out"/>
        <c:minorTickMark val="none"/>
        <c:tickLblPos val="nextTo"/>
        <c:crossAx val="541972072"/>
        <c:crosses val="max"/>
        <c:crossBetween val="between"/>
      </c:valAx>
      <c:catAx>
        <c:axId val="541972072"/>
        <c:scaling>
          <c:orientation val="minMax"/>
        </c:scaling>
        <c:delete val="0"/>
        <c:axPos val="b"/>
        <c:numFmt formatCode="General" sourceLinked="1"/>
        <c:majorTickMark val="out"/>
        <c:minorTickMark val="none"/>
        <c:tickLblPos val="nextTo"/>
        <c:crossAx val="541970760"/>
        <c:crosses val="autoZero"/>
        <c:auto val="1"/>
        <c:lblAlgn val="ctr"/>
        <c:lblOffset val="100"/>
        <c:noMultiLvlLbl val="0"/>
      </c:catAx>
      <c:valAx>
        <c:axId val="664968032"/>
        <c:scaling>
          <c:orientation val="minMax"/>
        </c:scaling>
        <c:delete val="0"/>
        <c:axPos val="l"/>
        <c:numFmt formatCode="0.00" sourceLinked="1"/>
        <c:majorTickMark val="out"/>
        <c:minorTickMark val="none"/>
        <c:tickLblPos val="nextTo"/>
        <c:crossAx val="664970656"/>
        <c:crosses val="autoZero"/>
        <c:crossBetween val="between"/>
      </c:valAx>
      <c:catAx>
        <c:axId val="664970656"/>
        <c:scaling>
          <c:orientation val="minMax"/>
        </c:scaling>
        <c:delete val="1"/>
        <c:axPos val="b"/>
        <c:numFmt formatCode="General" sourceLinked="1"/>
        <c:majorTickMark val="out"/>
        <c:minorTickMark val="none"/>
        <c:tickLblPos val="nextTo"/>
        <c:crossAx val="664968032"/>
        <c:crosses val="autoZero"/>
        <c:auto val="1"/>
        <c:lblAlgn val="ctr"/>
        <c:lblOffset val="100"/>
        <c:noMultiLvlLbl val="0"/>
      </c:catAx>
      <c:spPr>
        <a:noFill/>
        <a:ln>
          <a:noFill/>
        </a:ln>
        <a:effectLst/>
      </c:spPr>
    </c:plotArea>
    <c:legend>
      <c:legendPos val="b"/>
      <c:overlay val="0"/>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solidFill>
                <a:latin typeface="Arial" panose="020B0604020202020204" pitchFamily="34" charset="0"/>
                <a:ea typeface="+mn-ea"/>
                <a:cs typeface="Arial" panose="020B0604020202020204" pitchFamily="34" charset="0"/>
              </a:defRPr>
            </a:pPr>
            <a:r>
              <a:rPr lang="en-US" sz="1200" b="1">
                <a:solidFill>
                  <a:schemeClr val="tx1"/>
                </a:solidFill>
                <a:latin typeface="Arial" panose="020B0604020202020204" pitchFamily="34" charset="0"/>
                <a:cs typeface="Arial" panose="020B0604020202020204" pitchFamily="34" charset="0"/>
              </a:rPr>
              <a:t>Indirect equity</a:t>
            </a:r>
            <a:r>
              <a:rPr lang="en-US" sz="1200" b="1" baseline="0">
                <a:solidFill>
                  <a:schemeClr val="tx1"/>
                </a:solidFill>
                <a:latin typeface="Arial" panose="020B0604020202020204" pitchFamily="34" charset="0"/>
                <a:cs typeface="Arial" panose="020B0604020202020204" pitchFamily="34" charset="0"/>
              </a:rPr>
              <a:t> weight and </a:t>
            </a:r>
            <a:br>
              <a:rPr lang="en-US" sz="1200" b="1" baseline="0">
                <a:solidFill>
                  <a:schemeClr val="tx1"/>
                </a:solidFill>
                <a:latin typeface="Arial" panose="020B0604020202020204" pitchFamily="34" charset="0"/>
                <a:cs typeface="Arial" panose="020B0604020202020204" pitchFamily="34" charset="0"/>
              </a:rPr>
            </a:br>
            <a:r>
              <a:rPr lang="en-US" sz="1200" b="1" baseline="0">
                <a:solidFill>
                  <a:schemeClr val="tx1"/>
                </a:solidFill>
                <a:latin typeface="Arial" panose="020B0604020202020204" pitchFamily="34" charset="0"/>
                <a:cs typeface="Arial" panose="020B0604020202020204" pitchFamily="34" charset="0"/>
              </a:rPr>
              <a:t>l</a:t>
            </a:r>
            <a:r>
              <a:rPr lang="en-US" sz="1200" b="1">
                <a:solidFill>
                  <a:schemeClr val="tx1"/>
                </a:solidFill>
                <a:latin typeface="Arial" panose="020B0604020202020204" pitchFamily="34" charset="0"/>
                <a:cs typeface="Arial" panose="020B0604020202020204" pitchFamily="34" charset="0"/>
              </a:rPr>
              <a:t>ifetime</a:t>
            </a:r>
            <a:r>
              <a:rPr lang="en-US" sz="1200" b="1" baseline="0">
                <a:solidFill>
                  <a:schemeClr val="tx1"/>
                </a:solidFill>
                <a:latin typeface="Arial" panose="020B0604020202020204" pitchFamily="34" charset="0"/>
                <a:cs typeface="Arial" panose="020B0604020202020204" pitchFamily="34" charset="0"/>
              </a:rPr>
              <a:t> health</a:t>
            </a:r>
            <a:endParaRPr lang="en-US" sz="1200" b="1">
              <a:solidFill>
                <a:schemeClr val="tx1"/>
              </a:solidFill>
              <a:latin typeface="Arial" panose="020B0604020202020204" pitchFamily="34" charset="0"/>
              <a:cs typeface="Arial" panose="020B0604020202020204" pitchFamily="34" charset="0"/>
            </a:endParaRPr>
          </a:p>
        </c:rich>
      </c:tx>
      <c:overlay val="0"/>
      <c:spPr>
        <a:noFill/>
        <a:ln>
          <a:noFill/>
        </a:ln>
        <a:effectLst/>
      </c:spPr>
    </c:title>
    <c:autoTitleDeleted val="0"/>
    <c:plotArea>
      <c:layout/>
      <c:barChart>
        <c:barDir val="col"/>
        <c:grouping val="clustered"/>
        <c:varyColors val="0"/>
        <c:ser>
          <c:idx val="0"/>
          <c:order val="1"/>
          <c:tx>
            <c:strRef>
              <c:f>'Kolm calculations'!$C$6</c:f>
              <c:strCache>
                <c:ptCount val="1"/>
                <c:pt idx="0">
                  <c:v>lifetime health (h)</c:v>
                </c:pt>
              </c:strCache>
            </c:strRef>
          </c:tx>
          <c:invertIfNegative val="0"/>
          <c:cat>
            <c:strRef>
              <c:f>'Kolm calculations'!$B$7:$B$16</c:f>
              <c:strCache>
                <c:ptCount val="10"/>
                <c:pt idx="0">
                  <c:v>N1</c:v>
                </c:pt>
                <c:pt idx="1">
                  <c:v>S1</c:v>
                </c:pt>
                <c:pt idx="2">
                  <c:v>N2</c:v>
                </c:pt>
                <c:pt idx="3">
                  <c:v>N3</c:v>
                </c:pt>
                <c:pt idx="4">
                  <c:v>S2</c:v>
                </c:pt>
                <c:pt idx="5">
                  <c:v>S3</c:v>
                </c:pt>
                <c:pt idx="6">
                  <c:v>N4</c:v>
                </c:pt>
                <c:pt idx="7">
                  <c:v>N5</c:v>
                </c:pt>
                <c:pt idx="8">
                  <c:v>S4</c:v>
                </c:pt>
                <c:pt idx="9">
                  <c:v>S5</c:v>
                </c:pt>
              </c:strCache>
            </c:strRef>
          </c:cat>
          <c:val>
            <c:numRef>
              <c:f>'Kolm calculations'!$C$7:$C$16</c:f>
              <c:numCache>
                <c:formatCode>#,##0.00</c:formatCode>
                <c:ptCount val="10"/>
                <c:pt idx="0">
                  <c:v>61.925213745047813</c:v>
                </c:pt>
                <c:pt idx="1">
                  <c:v>65.953454828519668</c:v>
                </c:pt>
                <c:pt idx="2">
                  <c:v>66.81695247332172</c:v>
                </c:pt>
                <c:pt idx="3">
                  <c:v>68.975036101886801</c:v>
                </c:pt>
                <c:pt idx="4">
                  <c:v>70.344928147144799</c:v>
                </c:pt>
                <c:pt idx="5">
                  <c:v>72.213544204351976</c:v>
                </c:pt>
                <c:pt idx="6">
                  <c:v>72.648214965877315</c:v>
                </c:pt>
                <c:pt idx="7">
                  <c:v>74.561155997724143</c:v>
                </c:pt>
                <c:pt idx="8">
                  <c:v>75.597859352178702</c:v>
                </c:pt>
                <c:pt idx="9">
                  <c:v>77.323143845980766</c:v>
                </c:pt>
              </c:numCache>
            </c:numRef>
          </c:val>
          <c:extLst>
            <c:ext xmlns:c16="http://schemas.microsoft.com/office/drawing/2014/chart" uri="{C3380CC4-5D6E-409C-BE32-E72D297353CC}">
              <c16:uniqueId val="{00000000-D0AA-47FB-A161-9E0135F676AF}"/>
            </c:ext>
          </c:extLst>
        </c:ser>
        <c:dLbls>
          <c:showLegendKey val="0"/>
          <c:showVal val="0"/>
          <c:showCatName val="0"/>
          <c:showSerName val="0"/>
          <c:showPercent val="0"/>
          <c:showBubbleSize val="0"/>
        </c:dLbls>
        <c:gapWidth val="150"/>
        <c:axId val="541972072"/>
        <c:axId val="541970760"/>
      </c:barChart>
      <c:lineChart>
        <c:grouping val="standard"/>
        <c:varyColors val="0"/>
        <c:ser>
          <c:idx val="1"/>
          <c:order val="0"/>
          <c:tx>
            <c:strRef>
              <c:f>'Kolm calculations'!$G$6</c:f>
              <c:strCache>
                <c:ptCount val="1"/>
                <c:pt idx="0">
                  <c:v>indirect equity weight (best off group = 1)</c:v>
                </c:pt>
              </c:strCache>
            </c:strRef>
          </c:tx>
          <c:cat>
            <c:strRef>
              <c:f>'Kolm calculations'!$B$7:$B$16</c:f>
              <c:strCache>
                <c:ptCount val="10"/>
                <c:pt idx="0">
                  <c:v>N1</c:v>
                </c:pt>
                <c:pt idx="1">
                  <c:v>S1</c:v>
                </c:pt>
                <c:pt idx="2">
                  <c:v>N2</c:v>
                </c:pt>
                <c:pt idx="3">
                  <c:v>N3</c:v>
                </c:pt>
                <c:pt idx="4">
                  <c:v>S2</c:v>
                </c:pt>
                <c:pt idx="5">
                  <c:v>S3</c:v>
                </c:pt>
                <c:pt idx="6">
                  <c:v>N4</c:v>
                </c:pt>
                <c:pt idx="7">
                  <c:v>N5</c:v>
                </c:pt>
                <c:pt idx="8">
                  <c:v>S4</c:v>
                </c:pt>
                <c:pt idx="9">
                  <c:v>S5</c:v>
                </c:pt>
              </c:strCache>
            </c:strRef>
          </c:cat>
          <c:val>
            <c:numRef>
              <c:f>'Kolm calculations'!$G$7:$G$16</c:f>
              <c:numCache>
                <c:formatCode>0.00</c:formatCode>
                <c:ptCount val="10"/>
                <c:pt idx="0">
                  <c:v>1.0015409791000498</c:v>
                </c:pt>
                <c:pt idx="1">
                  <c:v>1.0011376154959171</c:v>
                </c:pt>
                <c:pt idx="2">
                  <c:v>1.0010511712308814</c:v>
                </c:pt>
                <c:pt idx="3">
                  <c:v>1.0008351593259088</c:v>
                </c:pt>
                <c:pt idx="4">
                  <c:v>1.0006980651039996</c:v>
                </c:pt>
                <c:pt idx="5">
                  <c:v>1.0005110905264418</c:v>
                </c:pt>
                <c:pt idx="6">
                  <c:v>1.0004676021798409</c:v>
                </c:pt>
                <c:pt idx="7">
                  <c:v>1.0002762369312219</c:v>
                </c:pt>
                <c:pt idx="8">
                  <c:v>1.0001725433332691</c:v>
                </c:pt>
                <c:pt idx="9">
                  <c:v>1</c:v>
                </c:pt>
              </c:numCache>
            </c:numRef>
          </c:val>
          <c:smooth val="0"/>
          <c:extLst>
            <c:ext xmlns:c16="http://schemas.microsoft.com/office/drawing/2014/chart" uri="{C3380CC4-5D6E-409C-BE32-E72D297353CC}">
              <c16:uniqueId val="{00000001-D0AA-47FB-A161-9E0135F676AF}"/>
            </c:ext>
          </c:extLst>
        </c:ser>
        <c:dLbls>
          <c:showLegendKey val="0"/>
          <c:showVal val="0"/>
          <c:showCatName val="0"/>
          <c:showSerName val="0"/>
          <c:showPercent val="0"/>
          <c:showBubbleSize val="0"/>
        </c:dLbls>
        <c:marker val="1"/>
        <c:smooth val="0"/>
        <c:axId val="740888760"/>
        <c:axId val="740885480"/>
      </c:lineChart>
      <c:valAx>
        <c:axId val="541970760"/>
        <c:scaling>
          <c:orientation val="minMax"/>
        </c:scaling>
        <c:delete val="0"/>
        <c:axPos val="r"/>
        <c:numFmt formatCode="0.0" sourceLinked="0"/>
        <c:majorTickMark val="out"/>
        <c:minorTickMark val="none"/>
        <c:tickLblPos val="nextTo"/>
        <c:crossAx val="541972072"/>
        <c:crosses val="max"/>
        <c:crossBetween val="between"/>
      </c:valAx>
      <c:catAx>
        <c:axId val="541972072"/>
        <c:scaling>
          <c:orientation val="minMax"/>
        </c:scaling>
        <c:delete val="0"/>
        <c:axPos val="b"/>
        <c:numFmt formatCode="General" sourceLinked="1"/>
        <c:majorTickMark val="out"/>
        <c:minorTickMark val="none"/>
        <c:tickLblPos val="nextTo"/>
        <c:crossAx val="541970760"/>
        <c:crosses val="autoZero"/>
        <c:auto val="1"/>
        <c:lblAlgn val="ctr"/>
        <c:lblOffset val="100"/>
        <c:noMultiLvlLbl val="0"/>
      </c:catAx>
      <c:valAx>
        <c:axId val="740885480"/>
        <c:scaling>
          <c:orientation val="minMax"/>
        </c:scaling>
        <c:delete val="0"/>
        <c:axPos val="l"/>
        <c:numFmt formatCode="0.00" sourceLinked="1"/>
        <c:majorTickMark val="out"/>
        <c:minorTickMark val="none"/>
        <c:tickLblPos val="nextTo"/>
        <c:crossAx val="740888760"/>
        <c:crosses val="autoZero"/>
        <c:crossBetween val="between"/>
      </c:valAx>
      <c:catAx>
        <c:axId val="740888760"/>
        <c:scaling>
          <c:orientation val="minMax"/>
        </c:scaling>
        <c:delete val="1"/>
        <c:axPos val="b"/>
        <c:numFmt formatCode="General" sourceLinked="1"/>
        <c:majorTickMark val="out"/>
        <c:minorTickMark val="none"/>
        <c:tickLblPos val="nextTo"/>
        <c:crossAx val="740885480"/>
        <c:crosses val="autoZero"/>
        <c:auto val="1"/>
        <c:lblAlgn val="ctr"/>
        <c:lblOffset val="100"/>
        <c:noMultiLvlLbl val="0"/>
      </c:catAx>
      <c:spPr>
        <a:noFill/>
        <a:ln>
          <a:noFill/>
        </a:ln>
        <a:effectLst/>
      </c:spPr>
    </c:plotArea>
    <c:legend>
      <c:legendPos val="b"/>
      <c:overlay val="0"/>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a:t>Indirect equity weights implied by different levels of inequality aversion</a:t>
            </a:r>
          </a:p>
          <a:p>
            <a:pPr>
              <a:defRPr/>
            </a:pPr>
            <a:r>
              <a:rPr lang="en-US" sz="1800" b="1"/>
              <a:t>Kolm-Pollak</a:t>
            </a:r>
            <a:r>
              <a:rPr lang="en-US" sz="1800" b="1" baseline="0"/>
              <a:t> social welfare function</a:t>
            </a:r>
            <a:endParaRPr lang="en-US" sz="1800"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2"/>
          <c:order val="1"/>
          <c:tx>
            <c:strRef>
              <c:f>'Kolm calculations'!$C$21</c:f>
              <c:strCache>
                <c:ptCount val="1"/>
                <c:pt idx="0">
                  <c:v>N1</c:v>
                </c:pt>
              </c:strCache>
            </c:strRef>
          </c:tx>
          <c:spPr>
            <a:ln w="28575" cap="rnd">
              <a:solidFill>
                <a:schemeClr val="accent3">
                  <a:tint val="65000"/>
                </a:schemeClr>
              </a:solidFill>
              <a:round/>
            </a:ln>
            <a:effectLst/>
          </c:spPr>
          <c:marker>
            <c:symbol val="circle"/>
            <c:size val="5"/>
            <c:spPr>
              <a:solidFill>
                <a:schemeClr val="accent3">
                  <a:tint val="65000"/>
                </a:schemeClr>
              </a:solidFill>
              <a:ln w="9525">
                <a:solidFill>
                  <a:schemeClr val="accent3">
                    <a:tint val="65000"/>
                  </a:schemeClr>
                </a:solidFill>
              </a:ln>
              <a:effectLst/>
            </c:spPr>
          </c:marker>
          <c:val>
            <c:numRef>
              <c:f>'Kolm calculations'!$C$22:$C$42</c:f>
              <c:numCache>
                <c:formatCode>0.00</c:formatCode>
                <c:ptCount val="21"/>
                <c:pt idx="0">
                  <c:v>1.0015409791000498</c:v>
                </c:pt>
                <c:pt idx="1">
                  <c:v>1.1664667418443457</c:v>
                </c:pt>
                <c:pt idx="2">
                  <c:v>1.3606446598289632</c:v>
                </c:pt>
                <c:pt idx="3">
                  <c:v>1.5871467431585984</c:v>
                </c:pt>
                <c:pt idx="4">
                  <c:v>1.8513538903210749</c:v>
                </c:pt>
                <c:pt idx="5">
                  <c:v>2.159542740443678</c:v>
                </c:pt>
                <c:pt idx="6">
                  <c:v>2.5190347843189458</c:v>
                </c:pt>
                <c:pt idx="7">
                  <c:v>2.9383702974570975</c:v>
                </c:pt>
                <c:pt idx="8">
                  <c:v>3.4275112272069799</c:v>
                </c:pt>
                <c:pt idx="9">
                  <c:v>3.998077853835039</c:v>
                </c:pt>
                <c:pt idx="10">
                  <c:v>4.6636248478029891</c:v>
                </c:pt>
                <c:pt idx="11">
                  <c:v>5.4399632814010932</c:v>
                </c:pt>
                <c:pt idx="12">
                  <c:v>6.3455362446087999</c:v>
                </c:pt>
                <c:pt idx="13">
                  <c:v>7.4018569885040479</c:v>
                </c:pt>
                <c:pt idx="14">
                  <c:v>8.6340200049781117</c:v>
                </c:pt>
                <c:pt idx="15">
                  <c:v>10.071297184225717</c:v>
                </c:pt>
                <c:pt idx="16">
                  <c:v>11.747833212629898</c:v>
                </c:pt>
                <c:pt idx="17">
                  <c:v>13.703456731267181</c:v>
                </c:pt>
                <c:pt idx="18">
                  <c:v>15.984626525326192</c:v>
                </c:pt>
                <c:pt idx="19">
                  <c:v>18.645535222595939</c:v>
                </c:pt>
                <c:pt idx="20">
                  <c:v>21.749396721045454</c:v>
                </c:pt>
              </c:numCache>
            </c:numRef>
          </c:val>
          <c:smooth val="0"/>
          <c:extLst>
            <c:ext xmlns:c16="http://schemas.microsoft.com/office/drawing/2014/chart" uri="{C3380CC4-5D6E-409C-BE32-E72D297353CC}">
              <c16:uniqueId val="{00000000-26E2-4999-BD8A-6DD58AF344CE}"/>
            </c:ext>
          </c:extLst>
        </c:ser>
        <c:ser>
          <c:idx val="3"/>
          <c:order val="2"/>
          <c:tx>
            <c:strRef>
              <c:f>'Kolm calculations'!$D$21</c:f>
              <c:strCache>
                <c:ptCount val="1"/>
                <c:pt idx="0">
                  <c:v>S1</c:v>
                </c:pt>
              </c:strCache>
            </c:strRef>
          </c:tx>
          <c:spPr>
            <a:ln w="28575" cap="rnd">
              <a:solidFill>
                <a:schemeClr val="accent3">
                  <a:tint val="77000"/>
                </a:schemeClr>
              </a:solidFill>
              <a:round/>
            </a:ln>
            <a:effectLst/>
          </c:spPr>
          <c:marker>
            <c:symbol val="circle"/>
            <c:size val="5"/>
            <c:spPr>
              <a:solidFill>
                <a:schemeClr val="accent3">
                  <a:tint val="77000"/>
                </a:schemeClr>
              </a:solidFill>
              <a:ln w="9525">
                <a:solidFill>
                  <a:schemeClr val="accent3">
                    <a:tint val="77000"/>
                  </a:schemeClr>
                </a:solidFill>
              </a:ln>
              <a:effectLst/>
            </c:spPr>
          </c:marker>
          <c:val>
            <c:numRef>
              <c:f>'Kolm calculations'!$D$22:$D$42</c:f>
              <c:numCache>
                <c:formatCode>0.00</c:formatCode>
                <c:ptCount val="21"/>
                <c:pt idx="0">
                  <c:v>1.0011376154959171</c:v>
                </c:pt>
                <c:pt idx="1">
                  <c:v>1.1204124653829417</c:v>
                </c:pt>
                <c:pt idx="2">
                  <c:v>1.2553240925854814</c:v>
                </c:pt>
                <c:pt idx="3">
                  <c:v>1.4064807614283028</c:v>
                </c:pt>
                <c:pt idx="4">
                  <c:v>1.5758385774255625</c:v>
                </c:pt>
                <c:pt idx="5">
                  <c:v>1.7655891855789214</c:v>
                </c:pt>
                <c:pt idx="6">
                  <c:v>1.9781881322679389</c:v>
                </c:pt>
                <c:pt idx="7">
                  <c:v>2.2163866422655993</c:v>
                </c:pt>
                <c:pt idx="8">
                  <c:v>2.4832672221026204</c:v>
                </c:pt>
                <c:pt idx="9">
                  <c:v>2.7822835505206447</c:v>
                </c:pt>
                <c:pt idx="10">
                  <c:v>3.1173051722332379</c:v>
                </c:pt>
                <c:pt idx="11">
                  <c:v>3.4926675733728425</c:v>
                </c:pt>
                <c:pt idx="12">
                  <c:v>3.9132282866457166</c:v>
                </c:pt>
                <c:pt idx="13">
                  <c:v>4.3844297522469979</c:v>
                </c:pt>
                <c:pt idx="14">
                  <c:v>4.9123697480133757</c:v>
                </c:pt>
                <c:pt idx="15">
                  <c:v>5.5038803002442434</c:v>
                </c:pt>
                <c:pt idx="16">
                  <c:v>6.1666160963692658</c:v>
                </c:pt>
                <c:pt idx="17">
                  <c:v>6.9091535436032165</c:v>
                </c:pt>
                <c:pt idx="18">
                  <c:v>7.7411017554977635</c:v>
                </c:pt>
                <c:pt idx="19">
                  <c:v>8.6732269026574631</c:v>
                </c:pt>
                <c:pt idx="20">
                  <c:v>9.7175915368320958</c:v>
                </c:pt>
              </c:numCache>
            </c:numRef>
          </c:val>
          <c:smooth val="0"/>
          <c:extLst>
            <c:ext xmlns:c16="http://schemas.microsoft.com/office/drawing/2014/chart" uri="{C3380CC4-5D6E-409C-BE32-E72D297353CC}">
              <c16:uniqueId val="{00000001-26E2-4999-BD8A-6DD58AF344CE}"/>
            </c:ext>
          </c:extLst>
        </c:ser>
        <c:ser>
          <c:idx val="4"/>
          <c:order val="3"/>
          <c:tx>
            <c:strRef>
              <c:f>'Kolm calculations'!$E$21</c:f>
              <c:strCache>
                <c:ptCount val="1"/>
                <c:pt idx="0">
                  <c:v>N2</c:v>
                </c:pt>
              </c:strCache>
            </c:strRef>
          </c:tx>
          <c:spPr>
            <a:ln w="28575" cap="rnd">
              <a:solidFill>
                <a:schemeClr val="accent3">
                  <a:tint val="89000"/>
                </a:schemeClr>
              </a:solidFill>
              <a:round/>
            </a:ln>
            <a:effectLst/>
          </c:spPr>
          <c:marker>
            <c:symbol val="circle"/>
            <c:size val="5"/>
            <c:spPr>
              <a:solidFill>
                <a:schemeClr val="accent3">
                  <a:tint val="89000"/>
                </a:schemeClr>
              </a:solidFill>
              <a:ln w="9525">
                <a:solidFill>
                  <a:schemeClr val="accent3">
                    <a:tint val="89000"/>
                  </a:schemeClr>
                </a:solidFill>
              </a:ln>
              <a:effectLst/>
            </c:spPr>
          </c:marker>
          <c:val>
            <c:numRef>
              <c:f>'Kolm calculations'!$E$22:$E$42</c:f>
              <c:numCache>
                <c:formatCode>0.00</c:formatCode>
                <c:ptCount val="21"/>
                <c:pt idx="0">
                  <c:v>1.0010511712308814</c:v>
                </c:pt>
                <c:pt idx="1">
                  <c:v>1.1107793807176485</c:v>
                </c:pt>
                <c:pt idx="2">
                  <c:v>1.2338308326274829</c:v>
                </c:pt>
                <c:pt idx="3">
                  <c:v>1.3705138481762964</c:v>
                </c:pt>
                <c:pt idx="4">
                  <c:v>1.5223385235422278</c:v>
                </c:pt>
                <c:pt idx="5">
                  <c:v>1.6909822424228558</c:v>
                </c:pt>
                <c:pt idx="6">
                  <c:v>1.8783082080430002</c:v>
                </c:pt>
                <c:pt idx="7">
                  <c:v>2.0863860281268805</c:v>
                </c:pt>
                <c:pt idx="8">
                  <c:v>2.3175145802607311</c:v>
                </c:pt>
                <c:pt idx="9">
                  <c:v>2.5742474102661363</c:v>
                </c:pt>
                <c:pt idx="10">
                  <c:v>2.8594209441894294</c:v>
                </c:pt>
                <c:pt idx="11">
                  <c:v>3.176185825597809</c:v>
                </c:pt>
                <c:pt idx="12">
                  <c:v>3.528041724401707</c:v>
                </c:pt>
                <c:pt idx="13">
                  <c:v>3.9188760017769542</c:v>
                </c:pt>
                <c:pt idx="14">
                  <c:v>4.3530066583630589</c:v>
                </c:pt>
                <c:pt idx="15">
                  <c:v>4.8352300402363202</c:v>
                </c:pt>
                <c:pt idx="16">
                  <c:v>5.370873829721071</c:v>
                </c:pt>
                <c:pt idx="17">
                  <c:v>5.9658559064901979</c:v>
                </c:pt>
                <c:pt idx="18">
                  <c:v>6.6267497292619089</c:v>
                </c:pt>
                <c:pt idx="19">
                  <c:v>7.3608569604403886</c:v>
                </c:pt>
                <c:pt idx="20">
                  <c:v>8.1762881360691679</c:v>
                </c:pt>
              </c:numCache>
            </c:numRef>
          </c:val>
          <c:smooth val="0"/>
          <c:extLst>
            <c:ext xmlns:c16="http://schemas.microsoft.com/office/drawing/2014/chart" uri="{C3380CC4-5D6E-409C-BE32-E72D297353CC}">
              <c16:uniqueId val="{00000002-26E2-4999-BD8A-6DD58AF344CE}"/>
            </c:ext>
          </c:extLst>
        </c:ser>
        <c:ser>
          <c:idx val="5"/>
          <c:order val="4"/>
          <c:tx>
            <c:strRef>
              <c:f>'Kolm calculations'!$F$21</c:f>
              <c:strCache>
                <c:ptCount val="1"/>
                <c:pt idx="0">
                  <c:v>N3</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val>
            <c:numRef>
              <c:f>'Kolm calculations'!$F$22:$F$42</c:f>
              <c:numCache>
                <c:formatCode>0.00</c:formatCode>
                <c:ptCount val="21"/>
                <c:pt idx="0">
                  <c:v>1.0008351593259088</c:v>
                </c:pt>
                <c:pt idx="1">
                  <c:v>1.0870646450533088</c:v>
                </c:pt>
                <c:pt idx="2">
                  <c:v>1.181709542524876</c:v>
                </c:pt>
                <c:pt idx="3">
                  <c:v>1.2845946644009123</c:v>
                </c:pt>
                <c:pt idx="4">
                  <c:v>1.396437442894352</c:v>
                </c:pt>
                <c:pt idx="5">
                  <c:v>1.5180177731990991</c:v>
                </c:pt>
                <c:pt idx="6">
                  <c:v>1.6501834518072924</c:v>
                </c:pt>
                <c:pt idx="7">
                  <c:v>1.7938560883117387</c:v>
                </c:pt>
                <c:pt idx="8">
                  <c:v>1.9500375319173173</c:v>
                </c:pt>
                <c:pt idx="9">
                  <c:v>2.1198168574743272</c:v>
                </c:pt>
                <c:pt idx="10">
                  <c:v>2.3043779597483498</c:v>
                </c:pt>
                <c:pt idx="11">
                  <c:v>2.5050078088825112</c:v>
                </c:pt>
                <c:pt idx="12">
                  <c:v>2.7231054246186313</c:v>
                </c:pt>
                <c:pt idx="13">
                  <c:v>2.960191631855793</c:v>
                </c:pt>
                <c:pt idx="14">
                  <c:v>3.2179196655730928</c:v>
                </c:pt>
                <c:pt idx="15">
                  <c:v>3.4980866990662767</c:v>
                </c:pt>
                <c:pt idx="16">
                  <c:v>3.8026463758861828</c:v>
                </c:pt>
                <c:pt idx="17">
                  <c:v>4.133722432865965</c:v>
                </c:pt>
                <c:pt idx="18">
                  <c:v>4.4936235092323331</c:v>
                </c:pt>
                <c:pt idx="19">
                  <c:v>4.88485924506685</c:v>
                </c:pt>
                <c:pt idx="20">
                  <c:v>5.3101577813739693</c:v>
                </c:pt>
              </c:numCache>
            </c:numRef>
          </c:val>
          <c:smooth val="0"/>
          <c:extLst>
            <c:ext xmlns:c16="http://schemas.microsoft.com/office/drawing/2014/chart" uri="{C3380CC4-5D6E-409C-BE32-E72D297353CC}">
              <c16:uniqueId val="{00000003-26E2-4999-BD8A-6DD58AF344CE}"/>
            </c:ext>
          </c:extLst>
        </c:ser>
        <c:ser>
          <c:idx val="6"/>
          <c:order val="5"/>
          <c:tx>
            <c:strRef>
              <c:f>'Kolm calculations'!$G$21</c:f>
              <c:strCache>
                <c:ptCount val="1"/>
                <c:pt idx="0">
                  <c:v>S2</c:v>
                </c:pt>
              </c:strCache>
            </c:strRef>
          </c:tx>
          <c:spPr>
            <a:ln w="28575" cap="rnd">
              <a:solidFill>
                <a:schemeClr val="accent3">
                  <a:shade val="88000"/>
                </a:schemeClr>
              </a:solidFill>
              <a:round/>
            </a:ln>
            <a:effectLst/>
          </c:spPr>
          <c:marker>
            <c:symbol val="circle"/>
            <c:size val="5"/>
            <c:spPr>
              <a:solidFill>
                <a:schemeClr val="accent3">
                  <a:shade val="88000"/>
                </a:schemeClr>
              </a:solidFill>
              <a:ln w="9525">
                <a:solidFill>
                  <a:schemeClr val="accent3">
                    <a:shade val="88000"/>
                  </a:schemeClr>
                </a:solidFill>
              </a:ln>
              <a:effectLst/>
            </c:spPr>
          </c:marker>
          <c:val>
            <c:numRef>
              <c:f>'Kolm calculations'!$G$22:$G$42</c:f>
              <c:numCache>
                <c:formatCode>0.00</c:formatCode>
                <c:ptCount val="21"/>
                <c:pt idx="0">
                  <c:v>1.0006980651039996</c:v>
                </c:pt>
                <c:pt idx="1">
                  <c:v>1.072274568288403</c:v>
                </c:pt>
                <c:pt idx="2">
                  <c:v>1.149772749798081</c:v>
                </c:pt>
                <c:pt idx="3">
                  <c:v>1.2328720789195073</c:v>
                </c:pt>
                <c:pt idx="4">
                  <c:v>1.3219773761782405</c:v>
                </c:pt>
                <c:pt idx="5">
                  <c:v>1.4175227203285592</c:v>
                </c:pt>
                <c:pt idx="6">
                  <c:v>1.5199735629793079</c:v>
                </c:pt>
                <c:pt idx="7">
                  <c:v>1.6298289960534242</c:v>
                </c:pt>
                <c:pt idx="8">
                  <c:v>1.7476241831271058</c:v>
                </c:pt>
                <c:pt idx="9">
                  <c:v>1.8739329664929913</c:v>
                </c:pt>
                <c:pt idx="10">
                  <c:v>2.0093706626476773</c:v>
                </c:pt>
                <c:pt idx="11">
                  <c:v>2.154597059821922</c:v>
                </c:pt>
                <c:pt idx="12">
                  <c:v>2.3103196321560122</c:v>
                </c:pt>
                <c:pt idx="13">
                  <c:v>2.4772969861783118</c:v>
                </c:pt>
                <c:pt idx="14">
                  <c:v>2.656342556376512</c:v>
                </c:pt>
                <c:pt idx="15">
                  <c:v>2.8483285678647392</c:v>
                </c:pt>
                <c:pt idx="16">
                  <c:v>3.0541902854506837</c:v>
                </c:pt>
                <c:pt idx="17">
                  <c:v>3.2749305698022679</c:v>
                </c:pt>
                <c:pt idx="18">
                  <c:v>3.5116247629092223</c:v>
                </c:pt>
                <c:pt idx="19">
                  <c:v>3.7654259266393466</c:v>
                </c:pt>
                <c:pt idx="20">
                  <c:v>4.0375704599091673</c:v>
                </c:pt>
              </c:numCache>
            </c:numRef>
          </c:val>
          <c:smooth val="0"/>
          <c:extLst>
            <c:ext xmlns:c16="http://schemas.microsoft.com/office/drawing/2014/chart" uri="{C3380CC4-5D6E-409C-BE32-E72D297353CC}">
              <c16:uniqueId val="{00000004-26E2-4999-BD8A-6DD58AF344CE}"/>
            </c:ext>
          </c:extLst>
        </c:ser>
        <c:ser>
          <c:idx val="7"/>
          <c:order val="6"/>
          <c:tx>
            <c:strRef>
              <c:f>'Kolm calculations'!$H$21</c:f>
              <c:strCache>
                <c:ptCount val="1"/>
                <c:pt idx="0">
                  <c:v>S3</c:v>
                </c:pt>
              </c:strCache>
            </c:strRef>
          </c:tx>
          <c:spPr>
            <a:ln w="28575" cap="rnd">
              <a:solidFill>
                <a:schemeClr val="accent3">
                  <a:shade val="76000"/>
                </a:schemeClr>
              </a:solidFill>
              <a:round/>
            </a:ln>
            <a:effectLst/>
          </c:spPr>
          <c:marker>
            <c:symbol val="circle"/>
            <c:size val="5"/>
            <c:spPr>
              <a:solidFill>
                <a:schemeClr val="accent3">
                  <a:shade val="76000"/>
                </a:schemeClr>
              </a:solidFill>
              <a:ln w="9525">
                <a:solidFill>
                  <a:schemeClr val="accent3">
                    <a:shade val="76000"/>
                  </a:schemeClr>
                </a:solidFill>
              </a:ln>
              <a:effectLst/>
            </c:spPr>
          </c:marker>
          <c:val>
            <c:numRef>
              <c:f>'Kolm calculations'!$H$22:$H$42</c:f>
              <c:numCache>
                <c:formatCode>0.00</c:formatCode>
                <c:ptCount val="21"/>
                <c:pt idx="0">
                  <c:v>1.0005110905264418</c:v>
                </c:pt>
                <c:pt idx="1">
                  <c:v>1.0524239173586338</c:v>
                </c:pt>
                <c:pt idx="2">
                  <c:v>1.1075961018284923</c:v>
                </c:pt>
                <c:pt idx="3">
                  <c:v>1.165660628337494</c:v>
                </c:pt>
                <c:pt idx="4">
                  <c:v>1.2267691247856722</c:v>
                </c:pt>
                <c:pt idx="5">
                  <c:v>1.2910811680015604</c:v>
                </c:pt>
                <c:pt idx="6">
                  <c:v>1.3587647004561614</c:v>
                </c:pt>
                <c:pt idx="7">
                  <c:v>1.4299964688227047</c:v>
                </c:pt>
                <c:pt idx="8">
                  <c:v>1.5049624855274051</c:v>
                </c:pt>
                <c:pt idx="9">
                  <c:v>1.5838585144965369</c:v>
                </c:pt>
                <c:pt idx="10">
                  <c:v>1.6668905823682725</c:v>
                </c:pt>
                <c:pt idx="11">
                  <c:v>1.7542755165042327</c:v>
                </c:pt>
                <c:pt idx="12">
                  <c:v>1.8462415112057222</c:v>
                </c:pt>
                <c:pt idx="13">
                  <c:v>1.9430287236132551</c:v>
                </c:pt>
                <c:pt idx="14">
                  <c:v>2.0448899008454049</c:v>
                </c:pt>
                <c:pt idx="15">
                  <c:v>2.1520910400148301</c:v>
                </c:pt>
                <c:pt idx="16">
                  <c:v>2.2649120828448246</c:v>
                </c:pt>
                <c:pt idx="17">
                  <c:v>2.3836476467004544</c:v>
                </c:pt>
                <c:pt idx="18">
                  <c:v>2.508607793943177</c:v>
                </c:pt>
                <c:pt idx="19">
                  <c:v>2.6401188416180794</c:v>
                </c:pt>
                <c:pt idx="20">
                  <c:v>2.7785242135880388</c:v>
                </c:pt>
              </c:numCache>
            </c:numRef>
          </c:val>
          <c:smooth val="0"/>
          <c:extLst>
            <c:ext xmlns:c16="http://schemas.microsoft.com/office/drawing/2014/chart" uri="{C3380CC4-5D6E-409C-BE32-E72D297353CC}">
              <c16:uniqueId val="{00000005-26E2-4999-BD8A-6DD58AF344CE}"/>
            </c:ext>
          </c:extLst>
        </c:ser>
        <c:ser>
          <c:idx val="8"/>
          <c:order val="7"/>
          <c:tx>
            <c:strRef>
              <c:f>'Kolm calculations'!$I$21</c:f>
              <c:strCache>
                <c:ptCount val="1"/>
                <c:pt idx="0">
                  <c:v>N4</c:v>
                </c:pt>
              </c:strCache>
            </c:strRef>
          </c:tx>
          <c:spPr>
            <a:ln w="28575" cap="rnd">
              <a:solidFill>
                <a:schemeClr val="accent3">
                  <a:shade val="65000"/>
                </a:schemeClr>
              </a:solidFill>
              <a:round/>
            </a:ln>
            <a:effectLst/>
          </c:spPr>
          <c:marker>
            <c:symbol val="circle"/>
            <c:size val="5"/>
            <c:spPr>
              <a:solidFill>
                <a:schemeClr val="accent3">
                  <a:shade val="65000"/>
                </a:schemeClr>
              </a:solidFill>
              <a:ln w="9525">
                <a:solidFill>
                  <a:schemeClr val="accent3">
                    <a:shade val="65000"/>
                  </a:schemeClr>
                </a:solidFill>
              </a:ln>
              <a:effectLst/>
            </c:spPr>
          </c:marker>
          <c:val>
            <c:numRef>
              <c:f>'Kolm calculations'!$I$22:$I$42</c:f>
              <c:numCache>
                <c:formatCode>0.00</c:formatCode>
                <c:ptCount val="21"/>
                <c:pt idx="0">
                  <c:v>1.0004676021798409</c:v>
                </c:pt>
                <c:pt idx="1">
                  <c:v>1.0478592660917783</c:v>
                </c:pt>
                <c:pt idx="2">
                  <c:v>1.0980090415343999</c:v>
                </c:pt>
                <c:pt idx="3">
                  <c:v>1.150558948424373</c:v>
                </c:pt>
                <c:pt idx="4">
                  <c:v>1.2056238552912919</c:v>
                </c:pt>
                <c:pt idx="5">
                  <c:v>1.2633241281882728</c:v>
                </c:pt>
                <c:pt idx="6">
                  <c:v>1.3237858937993989</c:v>
                </c:pt>
                <c:pt idx="7">
                  <c:v>1.3871413151392875</c:v>
                </c:pt>
                <c:pt idx="8">
                  <c:v>1.4535288804474382</c:v>
                </c:pt>
                <c:pt idx="9">
                  <c:v>1.5230937059088554</c:v>
                </c:pt>
                <c:pt idx="10">
                  <c:v>1.595987852862659</c:v>
                </c:pt>
                <c:pt idx="11">
                  <c:v>1.6723706601920609</c:v>
                </c:pt>
                <c:pt idx="12">
                  <c:v>1.7524090926222742</c:v>
                </c:pt>
                <c:pt idx="13">
                  <c:v>1.8362781056877358</c:v>
                </c:pt>
                <c:pt idx="14">
                  <c:v>1.9241610281663517</c:v>
                </c:pt>
                <c:pt idx="15">
                  <c:v>2.0162499628167954</c:v>
                </c:pt>
                <c:pt idx="16">
                  <c:v>2.1127462062947826</c:v>
                </c:pt>
                <c:pt idx="17">
                  <c:v>2.213860689166236</c:v>
                </c:pt>
                <c:pt idx="18">
                  <c:v>2.3198144369791716</c:v>
                </c:pt>
                <c:pt idx="19">
                  <c:v>2.4308390534021065</c:v>
                </c:pt>
                <c:pt idx="20">
                  <c:v>2.54717722648516</c:v>
                </c:pt>
              </c:numCache>
            </c:numRef>
          </c:val>
          <c:smooth val="0"/>
          <c:extLst>
            <c:ext xmlns:c16="http://schemas.microsoft.com/office/drawing/2014/chart" uri="{C3380CC4-5D6E-409C-BE32-E72D297353CC}">
              <c16:uniqueId val="{00000006-26E2-4999-BD8A-6DD58AF344CE}"/>
            </c:ext>
          </c:extLst>
        </c:ser>
        <c:ser>
          <c:idx val="9"/>
          <c:order val="8"/>
          <c:tx>
            <c:strRef>
              <c:f>'Kolm calculations'!$J$21</c:f>
              <c:strCache>
                <c:ptCount val="1"/>
                <c:pt idx="0">
                  <c:v>N5</c:v>
                </c:pt>
              </c:strCache>
            </c:strRef>
          </c:tx>
          <c:spPr>
            <a:ln w="28575" cap="rnd">
              <a:solidFill>
                <a:schemeClr val="accent3">
                  <a:shade val="53000"/>
                </a:schemeClr>
              </a:solidFill>
              <a:round/>
            </a:ln>
            <a:effectLst/>
          </c:spPr>
          <c:marker>
            <c:symbol val="circle"/>
            <c:size val="5"/>
            <c:spPr>
              <a:solidFill>
                <a:schemeClr val="accent3">
                  <a:shade val="53000"/>
                </a:schemeClr>
              </a:solidFill>
              <a:ln w="9525">
                <a:solidFill>
                  <a:schemeClr val="accent3">
                    <a:shade val="53000"/>
                  </a:schemeClr>
                </a:solidFill>
              </a:ln>
              <a:effectLst/>
            </c:spPr>
          </c:marker>
          <c:val>
            <c:numRef>
              <c:f>'Kolm calculations'!$J$22:$J$42</c:f>
              <c:numCache>
                <c:formatCode>0.00</c:formatCode>
                <c:ptCount val="21"/>
                <c:pt idx="0">
                  <c:v>1.0002762369312219</c:v>
                </c:pt>
                <c:pt idx="1">
                  <c:v>1.0280048433815911</c:v>
                </c:pt>
                <c:pt idx="2">
                  <c:v>1.0567939580160095</c:v>
                </c:pt>
                <c:pt idx="3">
                  <c:v>1.0863893072968596</c:v>
                </c:pt>
                <c:pt idx="4">
                  <c:v>1.1168134696991434</c:v>
                </c:pt>
                <c:pt idx="5">
                  <c:v>1.1480896560045197</c:v>
                </c:pt>
                <c:pt idx="6">
                  <c:v>1.1802417270089502</c:v>
                </c:pt>
                <c:pt idx="7">
                  <c:v>1.2132942117262562</c:v>
                </c:pt>
                <c:pt idx="8">
                  <c:v>1.2472723261014398</c:v>
                </c:pt>
                <c:pt idx="9">
                  <c:v>1.2822019922481036</c:v>
                </c:pt>
                <c:pt idx="10">
                  <c:v>1.3181098582245758</c:v>
                </c:pt>
                <c:pt idx="11">
                  <c:v>1.355023318363888</c:v>
                </c:pt>
                <c:pt idx="12">
                  <c:v>1.3929705341730703</c:v>
                </c:pt>
                <c:pt idx="13">
                  <c:v>1.4319804558177609</c:v>
                </c:pt>
                <c:pt idx="14">
                  <c:v>1.4720828442084366</c:v>
                </c:pt>
                <c:pt idx="15">
                  <c:v>1.5133082937052216</c:v>
                </c:pt>
                <c:pt idx="16">
                  <c:v>1.5556882554584963</c:v>
                </c:pt>
                <c:pt idx="17">
                  <c:v>1.5992550614031922</c:v>
                </c:pt>
                <c:pt idx="18">
                  <c:v>1.644041948925006</c:v>
                </c:pt>
                <c:pt idx="19">
                  <c:v>1.6900830862174165</c:v>
                </c:pt>
                <c:pt idx="20">
                  <c:v>1.7374135983488115</c:v>
                </c:pt>
              </c:numCache>
            </c:numRef>
          </c:val>
          <c:smooth val="0"/>
          <c:extLst>
            <c:ext xmlns:c16="http://schemas.microsoft.com/office/drawing/2014/chart" uri="{C3380CC4-5D6E-409C-BE32-E72D297353CC}">
              <c16:uniqueId val="{00000007-26E2-4999-BD8A-6DD58AF344CE}"/>
            </c:ext>
          </c:extLst>
        </c:ser>
        <c:ser>
          <c:idx val="10"/>
          <c:order val="9"/>
          <c:tx>
            <c:strRef>
              <c:f>'Kolm calculations'!$K$21</c:f>
              <c:strCache>
                <c:ptCount val="1"/>
                <c:pt idx="0">
                  <c:v>S4</c:v>
                </c:pt>
              </c:strCache>
            </c:strRef>
          </c:tx>
          <c:spPr>
            <a:ln w="28575" cap="rnd">
              <a:solidFill>
                <a:schemeClr val="accent3">
                  <a:shade val="41000"/>
                </a:schemeClr>
              </a:solidFill>
              <a:round/>
            </a:ln>
            <a:effectLst/>
          </c:spPr>
          <c:marker>
            <c:symbol val="circle"/>
            <c:size val="5"/>
            <c:spPr>
              <a:solidFill>
                <a:schemeClr val="accent3">
                  <a:shade val="41000"/>
                </a:schemeClr>
              </a:solidFill>
              <a:ln w="9525">
                <a:solidFill>
                  <a:schemeClr val="accent3">
                    <a:shade val="41000"/>
                  </a:schemeClr>
                </a:solidFill>
              </a:ln>
              <a:effectLst/>
            </c:spPr>
          </c:marker>
          <c:val>
            <c:numRef>
              <c:f>'Kolm calculations'!$K$22:$K$42</c:f>
              <c:numCache>
                <c:formatCode>0.00</c:formatCode>
                <c:ptCount val="21"/>
                <c:pt idx="0">
                  <c:v>1.0001725433332691</c:v>
                </c:pt>
                <c:pt idx="1">
                  <c:v>1.0174025348872988</c:v>
                </c:pt>
                <c:pt idx="2">
                  <c:v>1.0351079179951013</c:v>
                </c:pt>
                <c:pt idx="3">
                  <c:v>1.0531214196501304</c:v>
                </c:pt>
                <c:pt idx="4">
                  <c:v>1.0714484018961534</c:v>
                </c:pt>
                <c:pt idx="5">
                  <c:v>1.0900943200900919</c:v>
                </c:pt>
                <c:pt idx="6">
                  <c:v>1.1090647245259062</c:v>
                </c:pt>
                <c:pt idx="7">
                  <c:v>1.1283652620867415</c:v>
                </c:pt>
                <c:pt idx="8">
                  <c:v>1.1480016779258211</c:v>
                </c:pt>
                <c:pt idx="9">
                  <c:v>1.1679798171766036</c:v>
                </c:pt>
                <c:pt idx="10">
                  <c:v>1.1883056266926795</c:v>
                </c:pt>
                <c:pt idx="11">
                  <c:v>1.208985156817973</c:v>
                </c:pt>
                <c:pt idx="12">
                  <c:v>1.2300245631877242</c:v>
                </c:pt>
                <c:pt idx="13">
                  <c:v>1.2514301085608339</c:v>
                </c:pt>
                <c:pt idx="14">
                  <c:v>1.2732081646840803</c:v>
                </c:pt>
                <c:pt idx="15">
                  <c:v>1.2953652141887892</c:v>
                </c:pt>
                <c:pt idx="16">
                  <c:v>1.317907852520501</c:v>
                </c:pt>
                <c:pt idx="17">
                  <c:v>1.3408427899022346</c:v>
                </c:pt>
                <c:pt idx="18">
                  <c:v>1.3641768533318919</c:v>
                </c:pt>
                <c:pt idx="19">
                  <c:v>1.3879169886144462</c:v>
                </c:pt>
                <c:pt idx="20">
                  <c:v>1.4120702624294816</c:v>
                </c:pt>
              </c:numCache>
            </c:numRef>
          </c:val>
          <c:smooth val="0"/>
          <c:extLst>
            <c:ext xmlns:c16="http://schemas.microsoft.com/office/drawing/2014/chart" uri="{C3380CC4-5D6E-409C-BE32-E72D297353CC}">
              <c16:uniqueId val="{00000008-26E2-4999-BD8A-6DD58AF344CE}"/>
            </c:ext>
          </c:extLst>
        </c:ser>
        <c:ser>
          <c:idx val="0"/>
          <c:order val="10"/>
          <c:tx>
            <c:strRef>
              <c:f>'Kolm calculations'!$L$21</c:f>
              <c:strCache>
                <c:ptCount val="1"/>
                <c:pt idx="0">
                  <c:v>S5</c:v>
                </c:pt>
              </c:strCache>
            </c:strRef>
          </c:tx>
          <c:spPr>
            <a:ln w="28575" cap="rnd">
              <a:solidFill>
                <a:schemeClr val="tx1"/>
              </a:solidFill>
              <a:round/>
            </a:ln>
            <a:effectLst/>
          </c:spPr>
          <c:marker>
            <c:symbol val="circle"/>
            <c:size val="5"/>
            <c:spPr>
              <a:solidFill>
                <a:schemeClr val="tx1"/>
              </a:solidFill>
              <a:ln w="9525">
                <a:solidFill>
                  <a:schemeClr val="accent3">
                    <a:tint val="42000"/>
                  </a:schemeClr>
                </a:solidFill>
              </a:ln>
              <a:effectLst/>
            </c:spPr>
          </c:marker>
          <c:val>
            <c:numRef>
              <c:f>'Kolm calculations'!$L$22:$L$42</c:f>
              <c:numCache>
                <c:formatCode>0.00</c:formatCode>
                <c:ptCount val="2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numCache>
            </c:numRef>
          </c:val>
          <c:smooth val="0"/>
          <c:extLst>
            <c:ext xmlns:c16="http://schemas.microsoft.com/office/drawing/2014/chart" uri="{C3380CC4-5D6E-409C-BE32-E72D297353CC}">
              <c16:uniqueId val="{00000009-26E2-4999-BD8A-6DD58AF344CE}"/>
            </c:ext>
          </c:extLst>
        </c:ser>
        <c:dLbls>
          <c:showLegendKey val="0"/>
          <c:showVal val="0"/>
          <c:showCatName val="0"/>
          <c:showSerName val="0"/>
          <c:showPercent val="0"/>
          <c:showBubbleSize val="0"/>
        </c:dLbls>
        <c:marker val="1"/>
        <c:smooth val="0"/>
        <c:axId val="792468200"/>
        <c:axId val="425535656"/>
        <c:extLst>
          <c:ext xmlns:c15="http://schemas.microsoft.com/office/drawing/2012/chart" uri="{02D57815-91ED-43cb-92C2-25804820EDAC}">
            <c15:filteredLineSeries>
              <c15:ser>
                <c:idx val="1"/>
                <c:order val="0"/>
                <c:tx>
                  <c:strRef>
                    <c:extLst>
                      <c:ext uri="{02D57815-91ED-43cb-92C2-25804820EDAC}">
                        <c15:formulaRef>
                          <c15:sqref>'Kolm calculations'!$B$21</c15:sqref>
                        </c15:formulaRef>
                      </c:ext>
                    </c:extLst>
                    <c:strCache>
                      <c:ptCount val="1"/>
                      <c:pt idx="0">
                        <c:v>Inequality aversion, ε</c:v>
                      </c:pt>
                    </c:strCache>
                  </c:strRef>
                </c:tx>
                <c:spPr>
                  <a:ln w="28575" cap="rnd">
                    <a:solidFill>
                      <a:schemeClr val="accent3">
                        <a:tint val="54000"/>
                      </a:schemeClr>
                    </a:solidFill>
                    <a:round/>
                  </a:ln>
                  <a:effectLst/>
                </c:spPr>
                <c:marker>
                  <c:symbol val="circle"/>
                  <c:size val="5"/>
                  <c:spPr>
                    <a:solidFill>
                      <a:schemeClr val="accent3">
                        <a:tint val="54000"/>
                      </a:schemeClr>
                    </a:solidFill>
                    <a:ln w="9525">
                      <a:solidFill>
                        <a:schemeClr val="accent3">
                          <a:tint val="54000"/>
                        </a:schemeClr>
                      </a:solidFill>
                    </a:ln>
                    <a:effectLst/>
                  </c:spPr>
                </c:marker>
                <c:val>
                  <c:numRef>
                    <c:extLst>
                      <c:ext uri="{02D57815-91ED-43cb-92C2-25804820EDAC}">
                        <c15:formulaRef>
                          <c15:sqref>'Kolm calculations'!$B$22:$B$42</c15:sqref>
                        </c15:formulaRef>
                      </c:ext>
                    </c:extLst>
                    <c:numCache>
                      <c:formatCode>General</c:formatCode>
                      <c:ptCount val="21"/>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numCache>
                  </c:numRef>
                </c:val>
                <c:smooth val="0"/>
                <c:extLst>
                  <c:ext xmlns:c16="http://schemas.microsoft.com/office/drawing/2014/chart" uri="{C3380CC4-5D6E-409C-BE32-E72D297353CC}">
                    <c16:uniqueId val="{0000000A-26E2-4999-BD8A-6DD58AF344CE}"/>
                  </c:ext>
                </c:extLst>
              </c15:ser>
            </c15:filteredLineSeries>
          </c:ext>
        </c:extLst>
      </c:lineChart>
      <c:catAx>
        <c:axId val="79246820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b="1"/>
                  <a:t>Inequality aversion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crossAx val="425535656"/>
        <c:crosses val="autoZero"/>
        <c:auto val="1"/>
        <c:lblAlgn val="ctr"/>
        <c:lblOffset val="100"/>
        <c:noMultiLvlLbl val="0"/>
      </c:catAx>
      <c:valAx>
        <c:axId val="425535656"/>
        <c:scaling>
          <c:orientation val="minMax"/>
          <c:min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n-US" sz="1400" b="1"/>
                  <a:t>Indirect equity weight</a:t>
                </a:r>
              </a:p>
            </c:rich>
          </c:tx>
          <c:overlay val="0"/>
          <c:spPr>
            <a:noFill/>
            <a:ln>
              <a:noFill/>
            </a:ln>
            <a:effectLst/>
          </c:spPr>
          <c:txPr>
            <a:bodyPr rot="-54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crossAx val="792468200"/>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H"/>
              <a:t>Kolm transformation function</a:t>
            </a:r>
          </a:p>
          <a:p>
            <a:pPr>
              <a:defRPr sz="1400" b="0" i="0" u="none" strike="noStrike" kern="1200" spc="0" baseline="0">
                <a:solidFill>
                  <a:schemeClr val="tx1">
                    <a:lumMod val="65000"/>
                    <a:lumOff val="35000"/>
                  </a:schemeClr>
                </a:solidFill>
                <a:latin typeface="+mn-lt"/>
                <a:ea typeface="+mn-ea"/>
                <a:cs typeface="+mn-cs"/>
              </a:defRPr>
            </a:pPr>
            <a:r>
              <a:rPr lang="fr-CH"/>
              <a:t>g(h)</a:t>
            </a:r>
            <a:r>
              <a:rPr lang="fr-CH" baseline="0"/>
              <a:t> = -e^(-</a:t>
            </a:r>
            <a:r>
              <a:rPr lang="el-GR" baseline="0"/>
              <a:t>α</a:t>
            </a:r>
            <a:r>
              <a:rPr lang="fr-CH" baseline="0"/>
              <a:t>*h)</a:t>
            </a:r>
            <a:endParaRPr lang="fr-CH"/>
          </a:p>
        </c:rich>
      </c:tx>
      <c:overlay val="0"/>
      <c:spPr>
        <a:noFill/>
        <a:ln>
          <a:noFill/>
        </a:ln>
        <a:effectLst/>
      </c:spPr>
    </c:title>
    <c:autoTitleDeleted val="0"/>
    <c:plotArea>
      <c:layout/>
      <c:scatterChart>
        <c:scatterStyle val="smoothMarker"/>
        <c:varyColors val="0"/>
        <c:ser>
          <c:idx val="0"/>
          <c:order val="0"/>
          <c:marker>
            <c:symbol val="none"/>
          </c:marker>
          <c:xVal>
            <c:numRef>
              <c:f>'Kolm transform graph'!$A$25:$A$125</c:f>
              <c:numCache>
                <c:formatCode>General</c:formatCode>
                <c:ptCount val="101"/>
                <c:pt idx="0">
                  <c:v>20</c:v>
                </c:pt>
                <c:pt idx="1">
                  <c:v>21</c:v>
                </c:pt>
                <c:pt idx="2">
                  <c:v>22</c:v>
                </c:pt>
                <c:pt idx="3">
                  <c:v>23</c:v>
                </c:pt>
                <c:pt idx="4">
                  <c:v>24</c:v>
                </c:pt>
                <c:pt idx="5">
                  <c:v>25</c:v>
                </c:pt>
                <c:pt idx="6">
                  <c:v>26</c:v>
                </c:pt>
                <c:pt idx="7">
                  <c:v>27</c:v>
                </c:pt>
                <c:pt idx="8">
                  <c:v>28</c:v>
                </c:pt>
                <c:pt idx="9">
                  <c:v>29</c:v>
                </c:pt>
                <c:pt idx="10">
                  <c:v>30</c:v>
                </c:pt>
                <c:pt idx="11">
                  <c:v>31</c:v>
                </c:pt>
                <c:pt idx="12">
                  <c:v>32</c:v>
                </c:pt>
                <c:pt idx="13">
                  <c:v>33</c:v>
                </c:pt>
                <c:pt idx="14">
                  <c:v>34</c:v>
                </c:pt>
                <c:pt idx="15">
                  <c:v>35</c:v>
                </c:pt>
                <c:pt idx="16">
                  <c:v>36</c:v>
                </c:pt>
                <c:pt idx="17">
                  <c:v>37</c:v>
                </c:pt>
                <c:pt idx="18">
                  <c:v>38</c:v>
                </c:pt>
                <c:pt idx="19">
                  <c:v>39</c:v>
                </c:pt>
                <c:pt idx="20">
                  <c:v>40</c:v>
                </c:pt>
                <c:pt idx="21">
                  <c:v>41</c:v>
                </c:pt>
                <c:pt idx="22">
                  <c:v>42</c:v>
                </c:pt>
                <c:pt idx="23">
                  <c:v>43</c:v>
                </c:pt>
                <c:pt idx="24">
                  <c:v>44</c:v>
                </c:pt>
                <c:pt idx="25">
                  <c:v>45</c:v>
                </c:pt>
                <c:pt idx="26">
                  <c:v>46</c:v>
                </c:pt>
                <c:pt idx="27">
                  <c:v>47</c:v>
                </c:pt>
                <c:pt idx="28">
                  <c:v>48</c:v>
                </c:pt>
                <c:pt idx="29">
                  <c:v>49</c:v>
                </c:pt>
                <c:pt idx="30">
                  <c:v>50</c:v>
                </c:pt>
                <c:pt idx="31">
                  <c:v>51</c:v>
                </c:pt>
                <c:pt idx="32">
                  <c:v>52</c:v>
                </c:pt>
                <c:pt idx="33">
                  <c:v>53</c:v>
                </c:pt>
                <c:pt idx="34">
                  <c:v>54</c:v>
                </c:pt>
                <c:pt idx="35">
                  <c:v>55</c:v>
                </c:pt>
                <c:pt idx="36">
                  <c:v>56</c:v>
                </c:pt>
                <c:pt idx="37">
                  <c:v>57</c:v>
                </c:pt>
                <c:pt idx="38">
                  <c:v>58</c:v>
                </c:pt>
                <c:pt idx="39">
                  <c:v>59</c:v>
                </c:pt>
                <c:pt idx="40">
                  <c:v>60</c:v>
                </c:pt>
                <c:pt idx="41">
                  <c:v>61</c:v>
                </c:pt>
                <c:pt idx="42">
                  <c:v>62</c:v>
                </c:pt>
                <c:pt idx="43">
                  <c:v>63</c:v>
                </c:pt>
                <c:pt idx="44">
                  <c:v>64</c:v>
                </c:pt>
                <c:pt idx="45">
                  <c:v>65</c:v>
                </c:pt>
                <c:pt idx="46">
                  <c:v>66</c:v>
                </c:pt>
                <c:pt idx="47">
                  <c:v>67</c:v>
                </c:pt>
                <c:pt idx="48">
                  <c:v>68</c:v>
                </c:pt>
                <c:pt idx="49">
                  <c:v>69</c:v>
                </c:pt>
                <c:pt idx="50">
                  <c:v>70</c:v>
                </c:pt>
                <c:pt idx="51">
                  <c:v>71</c:v>
                </c:pt>
                <c:pt idx="52">
                  <c:v>72</c:v>
                </c:pt>
                <c:pt idx="53">
                  <c:v>73</c:v>
                </c:pt>
                <c:pt idx="54">
                  <c:v>74</c:v>
                </c:pt>
                <c:pt idx="55">
                  <c:v>75</c:v>
                </c:pt>
                <c:pt idx="56">
                  <c:v>76</c:v>
                </c:pt>
                <c:pt idx="57">
                  <c:v>77</c:v>
                </c:pt>
                <c:pt idx="58">
                  <c:v>78</c:v>
                </c:pt>
                <c:pt idx="59">
                  <c:v>79</c:v>
                </c:pt>
                <c:pt idx="60">
                  <c:v>80</c:v>
                </c:pt>
                <c:pt idx="61">
                  <c:v>81</c:v>
                </c:pt>
                <c:pt idx="62">
                  <c:v>82</c:v>
                </c:pt>
                <c:pt idx="63">
                  <c:v>83</c:v>
                </c:pt>
                <c:pt idx="64">
                  <c:v>84</c:v>
                </c:pt>
                <c:pt idx="65">
                  <c:v>85</c:v>
                </c:pt>
                <c:pt idx="66">
                  <c:v>86</c:v>
                </c:pt>
                <c:pt idx="67">
                  <c:v>87</c:v>
                </c:pt>
                <c:pt idx="68">
                  <c:v>88</c:v>
                </c:pt>
                <c:pt idx="69">
                  <c:v>89</c:v>
                </c:pt>
                <c:pt idx="70">
                  <c:v>90</c:v>
                </c:pt>
                <c:pt idx="71">
                  <c:v>91</c:v>
                </c:pt>
                <c:pt idx="72">
                  <c:v>92</c:v>
                </c:pt>
                <c:pt idx="73">
                  <c:v>93</c:v>
                </c:pt>
                <c:pt idx="74">
                  <c:v>94</c:v>
                </c:pt>
                <c:pt idx="75">
                  <c:v>95</c:v>
                </c:pt>
                <c:pt idx="76">
                  <c:v>96</c:v>
                </c:pt>
                <c:pt idx="77">
                  <c:v>97</c:v>
                </c:pt>
                <c:pt idx="78">
                  <c:v>98</c:v>
                </c:pt>
                <c:pt idx="79">
                  <c:v>99</c:v>
                </c:pt>
                <c:pt idx="80">
                  <c:v>100</c:v>
                </c:pt>
                <c:pt idx="81">
                  <c:v>101</c:v>
                </c:pt>
                <c:pt idx="82">
                  <c:v>102</c:v>
                </c:pt>
                <c:pt idx="83">
                  <c:v>103</c:v>
                </c:pt>
                <c:pt idx="84">
                  <c:v>104</c:v>
                </c:pt>
                <c:pt idx="85">
                  <c:v>105</c:v>
                </c:pt>
                <c:pt idx="86">
                  <c:v>106</c:v>
                </c:pt>
                <c:pt idx="87">
                  <c:v>107</c:v>
                </c:pt>
                <c:pt idx="88">
                  <c:v>108</c:v>
                </c:pt>
                <c:pt idx="89">
                  <c:v>109</c:v>
                </c:pt>
                <c:pt idx="90">
                  <c:v>110</c:v>
                </c:pt>
                <c:pt idx="91">
                  <c:v>111</c:v>
                </c:pt>
                <c:pt idx="92">
                  <c:v>112</c:v>
                </c:pt>
                <c:pt idx="93">
                  <c:v>113</c:v>
                </c:pt>
                <c:pt idx="94">
                  <c:v>114</c:v>
                </c:pt>
                <c:pt idx="95">
                  <c:v>115</c:v>
                </c:pt>
                <c:pt idx="96">
                  <c:v>116</c:v>
                </c:pt>
                <c:pt idx="97">
                  <c:v>117</c:v>
                </c:pt>
                <c:pt idx="98">
                  <c:v>118</c:v>
                </c:pt>
                <c:pt idx="99">
                  <c:v>119</c:v>
                </c:pt>
                <c:pt idx="100">
                  <c:v>120</c:v>
                </c:pt>
              </c:numCache>
            </c:numRef>
          </c:xVal>
          <c:yVal>
            <c:numRef>
              <c:f>'Kolm transform graph'!$B$25:$B$125</c:f>
              <c:numCache>
                <c:formatCode>0.00E+00</c:formatCode>
                <c:ptCount val="101"/>
                <c:pt idx="0">
                  <c:v>-0.81873075307798182</c:v>
                </c:pt>
                <c:pt idx="1">
                  <c:v>-0.81058424597018708</c:v>
                </c:pt>
                <c:pt idx="2">
                  <c:v>-0.80251879796247849</c:v>
                </c:pt>
                <c:pt idx="3">
                  <c:v>-0.79453360250333405</c:v>
                </c:pt>
                <c:pt idx="4">
                  <c:v>-0.78662786106655347</c:v>
                </c:pt>
                <c:pt idx="5">
                  <c:v>-0.77880078307140488</c:v>
                </c:pt>
                <c:pt idx="6">
                  <c:v>-0.77105158580356625</c:v>
                </c:pt>
                <c:pt idx="7">
                  <c:v>-0.76337949433685315</c:v>
                </c:pt>
                <c:pt idx="8">
                  <c:v>-0.75578374145572547</c:v>
                </c:pt>
                <c:pt idx="9">
                  <c:v>-0.74826356757856527</c:v>
                </c:pt>
                <c:pt idx="10">
                  <c:v>-0.74081822068171788</c:v>
                </c:pt>
                <c:pt idx="11">
                  <c:v>-0.73344695622428924</c:v>
                </c:pt>
                <c:pt idx="12">
                  <c:v>-0.72614903707369094</c:v>
                </c:pt>
                <c:pt idx="13">
                  <c:v>-0.71892373343192617</c:v>
                </c:pt>
                <c:pt idx="14">
                  <c:v>-0.71177032276260965</c:v>
                </c:pt>
                <c:pt idx="15">
                  <c:v>-0.70468808971871344</c:v>
                </c:pt>
                <c:pt idx="16">
                  <c:v>-0.69767632607103103</c:v>
                </c:pt>
                <c:pt idx="17">
                  <c:v>-0.69073433063735468</c:v>
                </c:pt>
                <c:pt idx="18">
                  <c:v>-0.68386140921235583</c:v>
                </c:pt>
                <c:pt idx="19">
                  <c:v>-0.67705687449816465</c:v>
                </c:pt>
                <c:pt idx="20">
                  <c:v>-0.67032004603563933</c:v>
                </c:pt>
                <c:pt idx="21">
                  <c:v>-0.6636502501363194</c:v>
                </c:pt>
                <c:pt idx="22">
                  <c:v>-0.65704681981505675</c:v>
                </c:pt>
                <c:pt idx="23">
                  <c:v>-0.65050909472331653</c:v>
                </c:pt>
                <c:pt idx="24">
                  <c:v>-0.64403642108314141</c:v>
                </c:pt>
                <c:pt idx="25">
                  <c:v>-0.63762815162177333</c:v>
                </c:pt>
                <c:pt idx="26">
                  <c:v>-0.63128364550692595</c:v>
                </c:pt>
                <c:pt idx="27">
                  <c:v>-0.62500226828270078</c:v>
                </c:pt>
                <c:pt idx="28">
                  <c:v>-0.61878339180614084</c:v>
                </c:pt>
                <c:pt idx="29">
                  <c:v>-0.61262639418441611</c:v>
                </c:pt>
                <c:pt idx="30">
                  <c:v>-0.60653065971263342</c:v>
                </c:pt>
                <c:pt idx="31">
                  <c:v>-0.6004955788122659</c:v>
                </c:pt>
                <c:pt idx="32">
                  <c:v>-0.59452054797019438</c:v>
                </c:pt>
                <c:pt idx="33">
                  <c:v>-0.58860496967835518</c:v>
                </c:pt>
                <c:pt idx="34">
                  <c:v>-0.58274825237398964</c:v>
                </c:pt>
                <c:pt idx="35">
                  <c:v>-0.57694981038048665</c:v>
                </c:pt>
                <c:pt idx="36">
                  <c:v>-0.57120906384881487</c:v>
                </c:pt>
                <c:pt idx="37">
                  <c:v>-0.56552543869953709</c:v>
                </c:pt>
                <c:pt idx="38">
                  <c:v>-0.55989836656540204</c:v>
                </c:pt>
                <c:pt idx="39">
                  <c:v>-0.5543272847345071</c:v>
                </c:pt>
                <c:pt idx="40">
                  <c:v>-0.54881163609402639</c:v>
                </c:pt>
                <c:pt idx="41">
                  <c:v>-0.54335086907449981</c:v>
                </c:pt>
                <c:pt idx="42">
                  <c:v>-0.53794443759467447</c:v>
                </c:pt>
                <c:pt idx="43">
                  <c:v>-0.53259180100689718</c:v>
                </c:pt>
                <c:pt idx="44">
                  <c:v>-0.52729242404304855</c:v>
                </c:pt>
                <c:pt idx="45">
                  <c:v>-0.52204577676101604</c:v>
                </c:pt>
                <c:pt idx="46">
                  <c:v>-0.51685133449169918</c:v>
                </c:pt>
                <c:pt idx="47">
                  <c:v>-0.51170857778654244</c:v>
                </c:pt>
                <c:pt idx="48">
                  <c:v>-0.50661699236558955</c:v>
                </c:pt>
                <c:pt idx="49">
                  <c:v>-0.50157606906605545</c:v>
                </c:pt>
                <c:pt idx="50">
                  <c:v>-0.49658530379140947</c:v>
                </c:pt>
                <c:pt idx="51">
                  <c:v>-0.4916441974609651</c:v>
                </c:pt>
                <c:pt idx="52">
                  <c:v>-0.48675225595997168</c:v>
                </c:pt>
                <c:pt idx="53">
                  <c:v>-0.48190899009020244</c:v>
                </c:pt>
                <c:pt idx="54">
                  <c:v>-0.47711391552103438</c:v>
                </c:pt>
                <c:pt idx="55">
                  <c:v>-0.47236655274101469</c:v>
                </c:pt>
                <c:pt idx="56">
                  <c:v>-0.46766642700990924</c:v>
                </c:pt>
                <c:pt idx="57">
                  <c:v>-0.46301306831122807</c:v>
                </c:pt>
                <c:pt idx="58">
                  <c:v>-0.45840601130522352</c:v>
                </c:pt>
                <c:pt idx="59">
                  <c:v>-0.45384479528235583</c:v>
                </c:pt>
                <c:pt idx="60">
                  <c:v>-0.44932896411722156</c:v>
                </c:pt>
                <c:pt idx="61">
                  <c:v>-0.44485806622294111</c:v>
                </c:pt>
                <c:pt idx="62">
                  <c:v>-0.44043165450599925</c:v>
                </c:pt>
                <c:pt idx="63">
                  <c:v>-0.43604928632153556</c:v>
                </c:pt>
                <c:pt idx="64">
                  <c:v>-0.43171052342907973</c:v>
                </c:pt>
                <c:pt idx="65">
                  <c:v>-0.42741493194872671</c:v>
                </c:pt>
                <c:pt idx="66">
                  <c:v>-0.42316208231774882</c:v>
                </c:pt>
                <c:pt idx="67">
                  <c:v>-0.418951549247639</c:v>
                </c:pt>
                <c:pt idx="68">
                  <c:v>-0.41478291168158138</c:v>
                </c:pt>
                <c:pt idx="69">
                  <c:v>-0.4106557527523455</c:v>
                </c:pt>
                <c:pt idx="70">
                  <c:v>-0.40656965974059911</c:v>
                </c:pt>
                <c:pt idx="71">
                  <c:v>-0.40252422403363597</c:v>
                </c:pt>
                <c:pt idx="72">
                  <c:v>-0.39851904108451414</c:v>
                </c:pt>
                <c:pt idx="73">
                  <c:v>-0.39455371037160109</c:v>
                </c:pt>
                <c:pt idx="74">
                  <c:v>-0.39062783535852108</c:v>
                </c:pt>
                <c:pt idx="75">
                  <c:v>-0.38674102345450118</c:v>
                </c:pt>
                <c:pt idx="76">
                  <c:v>-0.38289288597511206</c:v>
                </c:pt>
                <c:pt idx="77">
                  <c:v>-0.37908303810339883</c:v>
                </c:pt>
                <c:pt idx="78">
                  <c:v>-0.37531109885139957</c:v>
                </c:pt>
                <c:pt idx="79">
                  <c:v>-0.37157669102204571</c:v>
                </c:pt>
                <c:pt idx="80">
                  <c:v>-0.36787944117144233</c:v>
                </c:pt>
                <c:pt idx="81">
                  <c:v>-0.36421897957152333</c:v>
                </c:pt>
                <c:pt idx="82">
                  <c:v>-0.3605949401730783</c:v>
                </c:pt>
                <c:pt idx="83">
                  <c:v>-0.35700696056914738</c:v>
                </c:pt>
                <c:pt idx="84">
                  <c:v>-0.35345468195878016</c:v>
                </c:pt>
                <c:pt idx="85">
                  <c:v>-0.34993774911115533</c:v>
                </c:pt>
                <c:pt idx="86">
                  <c:v>-0.3464558103300574</c:v>
                </c:pt>
                <c:pt idx="87">
                  <c:v>-0.34300851741870664</c:v>
                </c:pt>
                <c:pt idx="88">
                  <c:v>-0.33959552564493911</c:v>
                </c:pt>
                <c:pt idx="89">
                  <c:v>-0.33621649370673334</c:v>
                </c:pt>
                <c:pt idx="90">
                  <c:v>-0.33287108369807955</c:v>
                </c:pt>
                <c:pt idx="91">
                  <c:v>-0.32955896107518906</c:v>
                </c:pt>
                <c:pt idx="92">
                  <c:v>-0.32627979462303947</c:v>
                </c:pt>
                <c:pt idx="93">
                  <c:v>-0.32303325642225289</c:v>
                </c:pt>
                <c:pt idx="94">
                  <c:v>-0.31981902181630384</c:v>
                </c:pt>
                <c:pt idx="95">
                  <c:v>-0.31663676937905316</c:v>
                </c:pt>
                <c:pt idx="96">
                  <c:v>-0.31348618088260533</c:v>
                </c:pt>
                <c:pt idx="97">
                  <c:v>-0.31036694126548503</c:v>
                </c:pt>
                <c:pt idx="98">
                  <c:v>-0.30727873860113125</c:v>
                </c:pt>
                <c:pt idx="99">
                  <c:v>-0.30422126406670408</c:v>
                </c:pt>
                <c:pt idx="100">
                  <c:v>-0.30119421191220214</c:v>
                </c:pt>
              </c:numCache>
            </c:numRef>
          </c:yVal>
          <c:smooth val="1"/>
          <c:extLst>
            <c:ext xmlns:c16="http://schemas.microsoft.com/office/drawing/2014/chart" uri="{C3380CC4-5D6E-409C-BE32-E72D297353CC}">
              <c16:uniqueId val="{00000000-B6E8-47DC-8327-1F988F8AA62A}"/>
            </c:ext>
          </c:extLst>
        </c:ser>
        <c:dLbls>
          <c:showLegendKey val="0"/>
          <c:showVal val="0"/>
          <c:showCatName val="0"/>
          <c:showSerName val="0"/>
          <c:showPercent val="0"/>
          <c:showBubbleSize val="0"/>
        </c:dLbls>
        <c:axId val="377610560"/>
        <c:axId val="377611216"/>
      </c:scatterChart>
      <c:valAx>
        <c:axId val="377610560"/>
        <c:scaling>
          <c:orientation val="minMax"/>
          <c:max val="120"/>
        </c:scaling>
        <c:delete val="0"/>
        <c:axPos val="b"/>
        <c:majorGridlines>
          <c:spPr>
            <a:ln w="9525" cap="flat" cmpd="sng" algn="ctr">
              <a:solidFill>
                <a:schemeClr val="tx1">
                  <a:lumMod val="15000"/>
                  <a:lumOff val="85000"/>
                </a:schemeClr>
              </a:solidFill>
              <a:round/>
            </a:ln>
            <a:effectLst/>
          </c:spPr>
        </c:majorGridlines>
        <c:title>
          <c:tx>
            <c:rich>
              <a:bodyPr/>
              <a:lstStyle/>
              <a:p>
                <a:pPr>
                  <a:defRPr/>
                </a:pPr>
                <a:r>
                  <a:rPr lang="en-US"/>
                  <a:t>Health adjusted life expectancy</a:t>
                </a:r>
              </a:p>
            </c:rich>
          </c:tx>
          <c:overlay val="0"/>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7611216"/>
        <c:crosses val="autoZero"/>
        <c:crossBetween val="midCat"/>
      </c:valAx>
      <c:valAx>
        <c:axId val="377611216"/>
        <c:scaling>
          <c:orientation val="minMax"/>
        </c:scaling>
        <c:delete val="0"/>
        <c:axPos val="l"/>
        <c:majorGridlines>
          <c:spPr>
            <a:ln w="9525" cap="flat" cmpd="sng" algn="ctr">
              <a:solidFill>
                <a:schemeClr val="tx1">
                  <a:lumMod val="15000"/>
                  <a:lumOff val="85000"/>
                </a:schemeClr>
              </a:solidFill>
              <a:round/>
            </a:ln>
            <a:effectLst/>
          </c:spPr>
        </c:majorGridlines>
        <c:numFmt formatCode="0.00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7610560"/>
        <c:crosses val="autoZero"/>
        <c:crossBetween val="midCat"/>
      </c:valAx>
    </c:plotArea>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3">
  <a:schemeClr val="accent3"/>
</cs:colorStyle>
</file>

<file path=xl/charts/colors2.xml><?xml version="1.0" encoding="utf-8"?>
<cs:colorStyle xmlns:cs="http://schemas.microsoft.com/office/drawing/2012/chartStyle" xmlns:a="http://schemas.openxmlformats.org/drawingml/2006/main" meth="withinLinearReversed" id="23">
  <a:schemeClr val="accent3"/>
</cs:colorStyle>
</file>

<file path=xl/charts/colors3.xml><?xml version="1.0" encoding="utf-8"?>
<cs:colorStyle xmlns:cs="http://schemas.microsoft.com/office/drawing/2012/chartStyle" xmlns:a="http://schemas.openxmlformats.org/drawingml/2006/main" meth="withinLinearReversed" id="23">
  <a:schemeClr val="accent3"/>
</cs:colorStyle>
</file>

<file path=xl/charts/colors4.xml><?xml version="1.0" encoding="utf-8"?>
<cs:colorStyle xmlns:cs="http://schemas.microsoft.com/office/drawing/2012/chartStyle" xmlns:a="http://schemas.openxmlformats.org/drawingml/2006/main" meth="withinLinearReversed" id="23">
  <a:schemeClr val="accent3"/>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3.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6.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9.xml"/></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10.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8A16FE2F-E03A-42D4-8074-D7D9D1F889F7}">
  <sheetPr/>
  <sheetViews>
    <sheetView zoomScale="110" workbookViewId="0"/>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6D7456D-2B9C-4F4E-8B53-9305345CA41E}">
  <sheetPr/>
  <sheetViews>
    <sheetView zoomScale="110" workbookViewId="0"/>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1433B44A-BB95-494D-97DE-E264D53664B1}">
  <sheetPr/>
  <sheetViews>
    <sheetView zoomScale="110" workbookViewId="0"/>
  </sheetViews>
  <pageMargins left="0.7" right="0.7" top="0.75" bottom="0.75" header="0.3" footer="0.3"/>
  <drawing r:id="rId1"/>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EDB33707-27E5-47EE-9028-6E68281C832C}">
  <sheetPr/>
  <sheetViews>
    <sheetView zoomScale="110" workbookViewId="0"/>
  </sheetViews>
  <pageMargins left="0.7" right="0.7" top="0.75" bottom="0.75" header="0.3" footer="0.3"/>
  <drawing r:id="rId1"/>
</chartsheet>
</file>

<file path=xl/drawings/_rels/drawing10.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chart" Target="../charts/chart7.xml"/><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8.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4.wmf"/></Relationships>
</file>

<file path=xl/drawings/drawing1.xml><?xml version="1.0" encoding="utf-8"?>
<xdr:wsDr xmlns:xdr="http://schemas.openxmlformats.org/drawingml/2006/spreadsheetDrawing" xmlns:a="http://schemas.openxmlformats.org/drawingml/2006/main">
  <xdr:oneCellAnchor>
    <xdr:from>
      <xdr:col>0</xdr:col>
      <xdr:colOff>476250</xdr:colOff>
      <xdr:row>1</xdr:row>
      <xdr:rowOff>171450</xdr:rowOff>
    </xdr:from>
    <xdr:ext cx="3743325" cy="3248026"/>
    <xdr:sp macro="" textlink="">
      <xdr:nvSpPr>
        <xdr:cNvPr id="2" name="TextBox 1">
          <a:extLst>
            <a:ext uri="{FF2B5EF4-FFF2-40B4-BE49-F238E27FC236}">
              <a16:creationId xmlns:a16="http://schemas.microsoft.com/office/drawing/2014/main" id="{671FA412-3A7E-4F42-8AA6-C11123DE41DA}"/>
            </a:ext>
          </a:extLst>
        </xdr:cNvPr>
        <xdr:cNvSpPr txBox="1"/>
      </xdr:nvSpPr>
      <xdr:spPr>
        <a:xfrm>
          <a:off x="476250" y="466725"/>
          <a:ext cx="3743325" cy="324802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400" b="1" baseline="0"/>
            <a:t>This training example accompanies the Oxford University Press Handbook of Distributional Cost-Effectiveness Analysis.</a:t>
          </a:r>
        </a:p>
        <a:p>
          <a:endParaRPr lang="en-GB" sz="1400" b="1" baseline="0"/>
        </a:p>
        <a:p>
          <a:r>
            <a:rPr lang="en-GB" sz="1400" b="1" baseline="0"/>
            <a:t>It provides a link between the "indirect equity weighting" exercises in chapters 12 and 13 and the "direct equity weighting" exercise in chapter 14.</a:t>
          </a:r>
        </a:p>
        <a:p>
          <a:endParaRPr lang="en-GB" sz="1400" b="1" baseline="0"/>
        </a:p>
        <a:p>
          <a:pPr marL="0" marR="0" lvl="0" indent="0" defTabSz="914400" eaLnBrk="1" fontAlgn="auto" latinLnBrk="0" hangingPunct="1">
            <a:lnSpc>
              <a:spcPct val="100000"/>
            </a:lnSpc>
            <a:spcBef>
              <a:spcPts val="0"/>
            </a:spcBef>
            <a:spcAft>
              <a:spcPts val="0"/>
            </a:spcAft>
            <a:buClrTx/>
            <a:buSzTx/>
            <a:buFontTx/>
            <a:buNone/>
            <a:tabLst/>
            <a:defRPr/>
          </a:pPr>
          <a:r>
            <a:rPr lang="en-GB" sz="1400" b="1" baseline="0"/>
            <a:t>It is freely available at this website: </a:t>
          </a:r>
          <a:r>
            <a:rPr lang="en-GB" sz="1100" b="1" baseline="0">
              <a:solidFill>
                <a:schemeClr val="tx1"/>
              </a:solidFill>
              <a:effectLst/>
              <a:latin typeface="+mn-lt"/>
              <a:ea typeface="+mn-ea"/>
              <a:cs typeface="+mn-cs"/>
            </a:rPr>
            <a:t> </a:t>
          </a:r>
          <a:r>
            <a:rPr lang="en-GB" sz="1100" b="1" u="sng">
              <a:solidFill>
                <a:schemeClr val="tx1"/>
              </a:solidFill>
              <a:effectLst/>
              <a:latin typeface="+mn-lt"/>
              <a:ea typeface="+mn-ea"/>
              <a:cs typeface="+mn-cs"/>
            </a:rPr>
            <a:t>https://www.york.ac.uk/che/research/equity/handbook</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u="sng">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baseline="0">
              <a:solidFill>
                <a:schemeClr val="tx1"/>
              </a:solidFill>
              <a:latin typeface="+mn-lt"/>
              <a:ea typeface="+mn-ea"/>
              <a:cs typeface="+mn-cs"/>
            </a:rPr>
            <a:t>The example was produced by Richard Cookson.</a:t>
          </a:r>
          <a:endParaRPr lang="en-GB" sz="1400">
            <a:effectLst/>
          </a:endParaRPr>
        </a:p>
        <a:p>
          <a:endParaRPr lang="en-GB" sz="1400" b="1" baseline="0"/>
        </a:p>
        <a:p>
          <a:endParaRPr lang="en-GB" sz="1400" b="1" baseline="0"/>
        </a:p>
        <a:p>
          <a:endParaRPr lang="en-GB" sz="1400" b="1" baseline="0"/>
        </a:p>
        <a:p>
          <a:endParaRPr lang="en-GB" sz="1400" b="1"/>
        </a:p>
      </xdr:txBody>
    </xdr:sp>
    <xdr:clientData/>
  </xdr:oneCellAnchor>
</xdr:wsDr>
</file>

<file path=xl/drawings/drawing10.xml><?xml version="1.0" encoding="utf-8"?>
<xdr:wsDr xmlns:xdr="http://schemas.openxmlformats.org/drawingml/2006/spreadsheetDrawing" xmlns:a="http://schemas.openxmlformats.org/drawingml/2006/main">
  <xdr:absoluteAnchor>
    <xdr:pos x="0" y="0"/>
    <xdr:ext cx="9291205" cy="6018068"/>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12</xdr:col>
      <xdr:colOff>608543</xdr:colOff>
      <xdr:row>4</xdr:row>
      <xdr:rowOff>38100</xdr:rowOff>
    </xdr:from>
    <xdr:to>
      <xdr:col>18</xdr:col>
      <xdr:colOff>365126</xdr:colOff>
      <xdr:row>16</xdr:row>
      <xdr:rowOff>4233</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19050</xdr:colOff>
      <xdr:row>4</xdr:row>
      <xdr:rowOff>38100</xdr:rowOff>
    </xdr:from>
    <xdr:to>
      <xdr:col>12</xdr:col>
      <xdr:colOff>604308</xdr:colOff>
      <xdr:row>16</xdr:row>
      <xdr:rowOff>4233</xdr:rowOff>
    </xdr:to>
    <xdr:graphicFrame macro="">
      <xdr:nvGraphicFramePr>
        <xdr:cNvPr id="5" name="Chart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133350</xdr:colOff>
      <xdr:row>0</xdr:row>
      <xdr:rowOff>114300</xdr:rowOff>
    </xdr:from>
    <xdr:to>
      <xdr:col>10</xdr:col>
      <xdr:colOff>457200</xdr:colOff>
      <xdr:row>0</xdr:row>
      <xdr:rowOff>679593</xdr:rowOff>
    </xdr:to>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524500" y="114300"/>
          <a:ext cx="1323975" cy="565293"/>
        </a:xfrm>
        <a:prstGeom prst="rect">
          <a:avLst/>
        </a:prstGeom>
        <a:solidFill>
          <a:schemeClr val="bg1"/>
        </a:solidFill>
      </xdr:spPr>
    </xdr:pic>
    <xdr:clientData/>
  </xdr:twoCellAnchor>
  <xdr:twoCellAnchor>
    <xdr:from>
      <xdr:col>5</xdr:col>
      <xdr:colOff>137013</xdr:colOff>
      <xdr:row>0</xdr:row>
      <xdr:rowOff>180976</xdr:rowOff>
    </xdr:from>
    <xdr:to>
      <xdr:col>7</xdr:col>
      <xdr:colOff>470388</xdr:colOff>
      <xdr:row>0</xdr:row>
      <xdr:rowOff>676276</xdr:rowOff>
    </xdr:to>
    <xdr:pic>
      <xdr:nvPicPr>
        <xdr:cNvPr id="8" name="Picture 7">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32713" y="180976"/>
          <a:ext cx="1447800" cy="495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absoluteAnchor>
    <xdr:pos x="0" y="0"/>
    <xdr:ext cx="9291205" cy="6018068"/>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twoCellAnchor>
    <xdr:from>
      <xdr:col>4</xdr:col>
      <xdr:colOff>220134</xdr:colOff>
      <xdr:row>4</xdr:row>
      <xdr:rowOff>240242</xdr:rowOff>
    </xdr:from>
    <xdr:to>
      <xdr:col>11</xdr:col>
      <xdr:colOff>58209</xdr:colOff>
      <xdr:row>23</xdr:row>
      <xdr:rowOff>183092</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180975</xdr:colOff>
      <xdr:row>4</xdr:row>
      <xdr:rowOff>219075</xdr:rowOff>
    </xdr:from>
    <xdr:to>
      <xdr:col>18</xdr:col>
      <xdr:colOff>19050</xdr:colOff>
      <xdr:row>24</xdr:row>
      <xdr:rowOff>33338</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12</xdr:col>
      <xdr:colOff>608543</xdr:colOff>
      <xdr:row>4</xdr:row>
      <xdr:rowOff>38100</xdr:rowOff>
    </xdr:from>
    <xdr:to>
      <xdr:col>18</xdr:col>
      <xdr:colOff>365126</xdr:colOff>
      <xdr:row>16</xdr:row>
      <xdr:rowOff>4233</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19050</xdr:colOff>
      <xdr:row>4</xdr:row>
      <xdr:rowOff>38100</xdr:rowOff>
    </xdr:from>
    <xdr:to>
      <xdr:col>12</xdr:col>
      <xdr:colOff>604308</xdr:colOff>
      <xdr:row>16</xdr:row>
      <xdr:rowOff>4233</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523874</xdr:colOff>
      <xdr:row>0</xdr:row>
      <xdr:rowOff>114299</xdr:rowOff>
    </xdr:from>
    <xdr:to>
      <xdr:col>9</xdr:col>
      <xdr:colOff>176035</xdr:colOff>
      <xdr:row>0</xdr:row>
      <xdr:rowOff>752474</xdr:rowOff>
    </xdr:to>
    <xdr:pic>
      <xdr:nvPicPr>
        <xdr:cNvPr id="6" name="Picture 5">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295774" y="114299"/>
          <a:ext cx="1938161" cy="638175"/>
        </a:xfrm>
        <a:prstGeom prst="rect">
          <a:avLst/>
        </a:prstGeom>
        <a:solidFill>
          <a:schemeClr val="bg1"/>
        </a:solidFill>
      </xdr:spPr>
    </xdr:pic>
    <xdr:clientData/>
  </xdr:twoCellAnchor>
</xdr:wsDr>
</file>

<file path=xl/drawings/drawing6.xml><?xml version="1.0" encoding="utf-8"?>
<xdr:wsDr xmlns:xdr="http://schemas.openxmlformats.org/drawingml/2006/spreadsheetDrawing" xmlns:a="http://schemas.openxmlformats.org/drawingml/2006/main">
  <xdr:absoluteAnchor>
    <xdr:pos x="0" y="0"/>
    <xdr:ext cx="9291205" cy="6018068"/>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xdr:wsDr xmlns:xdr="http://schemas.openxmlformats.org/drawingml/2006/spreadsheetDrawing" xmlns:a="http://schemas.openxmlformats.org/drawingml/2006/main">
  <xdr:twoCellAnchor>
    <xdr:from>
      <xdr:col>4</xdr:col>
      <xdr:colOff>220134</xdr:colOff>
      <xdr:row>4</xdr:row>
      <xdr:rowOff>240242</xdr:rowOff>
    </xdr:from>
    <xdr:to>
      <xdr:col>11</xdr:col>
      <xdr:colOff>58209</xdr:colOff>
      <xdr:row>23</xdr:row>
      <xdr:rowOff>183092</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180975</xdr:colOff>
      <xdr:row>4</xdr:row>
      <xdr:rowOff>219075</xdr:rowOff>
    </xdr:from>
    <xdr:to>
      <xdr:col>18</xdr:col>
      <xdr:colOff>19050</xdr:colOff>
      <xdr:row>24</xdr:row>
      <xdr:rowOff>33338</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14</xdr:col>
      <xdr:colOff>427568</xdr:colOff>
      <xdr:row>4</xdr:row>
      <xdr:rowOff>38100</xdr:rowOff>
    </xdr:from>
    <xdr:to>
      <xdr:col>20</xdr:col>
      <xdr:colOff>184151</xdr:colOff>
      <xdr:row>16</xdr:row>
      <xdr:rowOff>4233</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9525</xdr:colOff>
      <xdr:row>4</xdr:row>
      <xdr:rowOff>28575</xdr:rowOff>
    </xdr:from>
    <xdr:to>
      <xdr:col>14</xdr:col>
      <xdr:colOff>394758</xdr:colOff>
      <xdr:row>15</xdr:row>
      <xdr:rowOff>185208</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xdr:from>
          <xdr:col>5</xdr:col>
          <xdr:colOff>152400</xdr:colOff>
          <xdr:row>0</xdr:row>
          <xdr:rowOff>114300</xdr:rowOff>
        </xdr:from>
        <xdr:to>
          <xdr:col>10</xdr:col>
          <xdr:colOff>104775</xdr:colOff>
          <xdr:row>0</xdr:row>
          <xdr:rowOff>695325</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600-0000021C0000}"/>
                </a:ext>
              </a:extLst>
            </xdr:cNvPr>
            <xdr:cNvSpPr/>
          </xdr:nvSpPr>
          <xdr:spPr bwMode="auto">
            <a:xfrm>
              <a:off x="0" y="0"/>
              <a:ext cx="0" cy="0"/>
            </a:xfrm>
            <a:prstGeom prst="rect">
              <a:avLst/>
            </a:prstGeom>
            <a:solidFill>
              <a:srgbClr val="FFFFFF" mc:Ignorable="a14" a14:legacySpreadsheetColorIndex="65"/>
            </a:solidFill>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absoluteAnchor>
    <xdr:pos x="0" y="0"/>
    <xdr:ext cx="9291205" cy="6018068"/>
    <xdr:graphicFrame macro="">
      <xdr:nvGraphicFramePr>
        <xdr:cNvPr id="2" name="Chart 1">
          <a:extLst>
            <a:ext uri="{FF2B5EF4-FFF2-40B4-BE49-F238E27FC236}">
              <a16:creationId xmlns:a16="http://schemas.microsoft.com/office/drawing/2014/main" id="{00000000-0008-0000-07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5.bin"/><Relationship Id="rId5" Type="http://schemas.openxmlformats.org/officeDocument/2006/relationships/image" Target="../media/image4.wmf"/><Relationship Id="rId4" Type="http://schemas.openxmlformats.org/officeDocument/2006/relationships/oleObject" Target="../embeddings/oleObject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9C9A3-61AE-4E54-AFD6-D9D17AE2FE72}">
  <dimension ref="A1"/>
  <sheetViews>
    <sheetView tabSelected="1" workbookViewId="0"/>
  </sheetViews>
  <sheetFormatPr defaultRowHeight="15" x14ac:dyDescent="0.25"/>
  <sheetData>
    <row r="1" spans="1:1" ht="23.25" x14ac:dyDescent="0.35">
      <c r="A1" s="52" t="s">
        <v>54</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D2BE8-D3ED-4139-ACFC-15BE9FFFDAC3}">
  <dimension ref="A1:S43"/>
  <sheetViews>
    <sheetView workbookViewId="0">
      <selection activeCell="B3" sqref="B3"/>
    </sheetView>
  </sheetViews>
  <sheetFormatPr defaultRowHeight="15" x14ac:dyDescent="0.25"/>
  <cols>
    <col min="1" max="1" width="13" customWidth="1"/>
    <col min="2" max="2" width="11.5703125" customWidth="1"/>
    <col min="3" max="4" width="10.5703125" bestFit="1" customWidth="1"/>
    <col min="5" max="5" width="9.7109375" customWidth="1"/>
    <col min="6" max="6" width="8.85546875" customWidth="1"/>
    <col min="7" max="7" width="7.85546875" customWidth="1"/>
    <col min="8" max="8" width="8.7109375" customWidth="1"/>
    <col min="9" max="9" width="6.5703125" customWidth="1"/>
    <col min="10" max="10" width="8.42578125" style="6" customWidth="1"/>
    <col min="11" max="11" width="9.5703125" bestFit="1" customWidth="1"/>
  </cols>
  <sheetData>
    <row r="1" spans="1:19" ht="63" customHeight="1" x14ac:dyDescent="0.25">
      <c r="A1" s="50" t="s">
        <v>24</v>
      </c>
      <c r="B1" s="50"/>
      <c r="C1" s="50"/>
      <c r="D1" s="50"/>
      <c r="E1" s="50"/>
      <c r="L1" s="51" t="s">
        <v>53</v>
      </c>
      <c r="M1" s="51"/>
      <c r="N1" s="51"/>
      <c r="O1" s="51"/>
      <c r="P1" s="51"/>
      <c r="Q1" s="51"/>
      <c r="R1" s="51"/>
      <c r="S1" s="51"/>
    </row>
    <row r="2" spans="1:19" ht="16.5" customHeight="1" x14ac:dyDescent="0.25">
      <c r="A2" s="27"/>
      <c r="B2" s="27"/>
      <c r="C2" s="27"/>
      <c r="D2" s="27"/>
      <c r="E2" s="27"/>
      <c r="L2" s="28"/>
      <c r="M2" s="28"/>
      <c r="N2" s="28"/>
      <c r="O2" s="28"/>
      <c r="P2" s="28"/>
      <c r="Q2" s="28"/>
      <c r="R2" s="28"/>
    </row>
    <row r="3" spans="1:19" ht="54.75" customHeight="1" x14ac:dyDescent="0.25">
      <c r="A3" s="14" t="s">
        <v>17</v>
      </c>
      <c r="B3" s="21">
        <v>0</v>
      </c>
      <c r="C3" s="53" t="s">
        <v>51</v>
      </c>
      <c r="D3" s="53"/>
      <c r="E3" s="53"/>
      <c r="F3" s="53"/>
      <c r="G3" s="53"/>
      <c r="H3" s="53"/>
      <c r="I3" s="53"/>
      <c r="J3" s="53"/>
      <c r="K3" s="53"/>
      <c r="L3" s="53"/>
      <c r="M3" s="53"/>
    </row>
    <row r="5" spans="1:19" x14ac:dyDescent="0.25">
      <c r="A5" s="17" t="s">
        <v>20</v>
      </c>
      <c r="C5" s="1"/>
      <c r="D5" s="1"/>
      <c r="E5" s="1"/>
      <c r="F5" s="1"/>
      <c r="G5" s="1"/>
    </row>
    <row r="6" spans="1:19" ht="77.25" x14ac:dyDescent="0.25">
      <c r="A6" s="2" t="s">
        <v>19</v>
      </c>
      <c r="B6" s="13" t="s">
        <v>16</v>
      </c>
      <c r="C6" s="11" t="s">
        <v>18</v>
      </c>
      <c r="D6" s="10" t="s">
        <v>14</v>
      </c>
      <c r="E6" s="10" t="s">
        <v>13</v>
      </c>
      <c r="F6" s="8" t="s">
        <v>12</v>
      </c>
      <c r="G6" s="9" t="s">
        <v>15</v>
      </c>
      <c r="J6"/>
    </row>
    <row r="7" spans="1:19" x14ac:dyDescent="0.25">
      <c r="A7" s="3">
        <v>10</v>
      </c>
      <c r="B7" s="3" t="s">
        <v>2</v>
      </c>
      <c r="C7" s="19">
        <v>61.925213745047813</v>
      </c>
      <c r="D7" s="19">
        <f t="shared" ref="D7:D16" si="0">$C$16-C7</f>
        <v>15.397930100932953</v>
      </c>
      <c r="E7" s="23">
        <f>(C7^(1-$B$3))/(1-$B$3)</f>
        <v>61.925213745047813</v>
      </c>
      <c r="F7" s="23">
        <f>C7^(-$B$3)</f>
        <v>1</v>
      </c>
      <c r="G7" s="22">
        <f>F7/$F$16</f>
        <v>1</v>
      </c>
      <c r="J7"/>
    </row>
    <row r="8" spans="1:19" x14ac:dyDescent="0.25">
      <c r="A8" s="3">
        <v>9</v>
      </c>
      <c r="B8" s="3" t="s">
        <v>3</v>
      </c>
      <c r="C8" s="19">
        <v>65.953454828519668</v>
      </c>
      <c r="D8" s="19">
        <f t="shared" si="0"/>
        <v>11.369689017461099</v>
      </c>
      <c r="E8" s="23">
        <f t="shared" ref="E8:E16" si="1">(C8^(1-$B$3))/(1-$B$3)</f>
        <v>65.953454828519668</v>
      </c>
      <c r="F8" s="23">
        <f t="shared" ref="F8:F16" si="2">C8^(-$B$3)</f>
        <v>1</v>
      </c>
      <c r="G8" s="22">
        <f t="shared" ref="G8:G16" si="3">F8/$F$16</f>
        <v>1</v>
      </c>
      <c r="J8"/>
    </row>
    <row r="9" spans="1:19" x14ac:dyDescent="0.25">
      <c r="A9" s="3">
        <v>8</v>
      </c>
      <c r="B9" s="3" t="s">
        <v>4</v>
      </c>
      <c r="C9" s="19">
        <v>66.81695247332172</v>
      </c>
      <c r="D9" s="19">
        <f t="shared" si="0"/>
        <v>10.506191372659046</v>
      </c>
      <c r="E9" s="23">
        <f t="shared" si="1"/>
        <v>66.81695247332172</v>
      </c>
      <c r="F9" s="23">
        <f t="shared" si="2"/>
        <v>1</v>
      </c>
      <c r="G9" s="22">
        <f t="shared" si="3"/>
        <v>1</v>
      </c>
      <c r="J9"/>
    </row>
    <row r="10" spans="1:19" x14ac:dyDescent="0.25">
      <c r="A10" s="3">
        <v>7</v>
      </c>
      <c r="B10" s="3" t="s">
        <v>5</v>
      </c>
      <c r="C10" s="19">
        <v>68.975036101886801</v>
      </c>
      <c r="D10" s="19">
        <f t="shared" si="0"/>
        <v>8.3481077440939657</v>
      </c>
      <c r="E10" s="23">
        <f t="shared" si="1"/>
        <v>68.975036101886801</v>
      </c>
      <c r="F10" s="23">
        <f t="shared" si="2"/>
        <v>1</v>
      </c>
      <c r="G10" s="22">
        <f t="shared" si="3"/>
        <v>1</v>
      </c>
      <c r="J10"/>
    </row>
    <row r="11" spans="1:19" x14ac:dyDescent="0.25">
      <c r="A11" s="3">
        <v>6</v>
      </c>
      <c r="B11" s="3" t="s">
        <v>6</v>
      </c>
      <c r="C11" s="19">
        <v>70.344928147144799</v>
      </c>
      <c r="D11" s="19">
        <f t="shared" si="0"/>
        <v>6.9782156988359674</v>
      </c>
      <c r="E11" s="23">
        <f t="shared" si="1"/>
        <v>70.344928147144799</v>
      </c>
      <c r="F11" s="23">
        <f t="shared" si="2"/>
        <v>1</v>
      </c>
      <c r="G11" s="22">
        <f t="shared" si="3"/>
        <v>1</v>
      </c>
      <c r="J11"/>
    </row>
    <row r="12" spans="1:19" x14ac:dyDescent="0.25">
      <c r="A12" s="3">
        <v>5</v>
      </c>
      <c r="B12" s="3" t="s">
        <v>7</v>
      </c>
      <c r="C12" s="19">
        <v>72.213544204351976</v>
      </c>
      <c r="D12" s="19">
        <f t="shared" si="0"/>
        <v>5.1095996416287903</v>
      </c>
      <c r="E12" s="23">
        <f t="shared" si="1"/>
        <v>72.213544204351976</v>
      </c>
      <c r="F12" s="23">
        <f t="shared" si="2"/>
        <v>1</v>
      </c>
      <c r="G12" s="22">
        <f t="shared" si="3"/>
        <v>1</v>
      </c>
      <c r="J12"/>
    </row>
    <row r="13" spans="1:19" x14ac:dyDescent="0.25">
      <c r="A13" s="3">
        <v>4</v>
      </c>
      <c r="B13" s="3" t="s">
        <v>8</v>
      </c>
      <c r="C13" s="19">
        <v>72.648214965877315</v>
      </c>
      <c r="D13" s="19">
        <f t="shared" si="0"/>
        <v>4.674928880103451</v>
      </c>
      <c r="E13" s="23">
        <f t="shared" si="1"/>
        <v>72.648214965877315</v>
      </c>
      <c r="F13" s="23">
        <f t="shared" si="2"/>
        <v>1</v>
      </c>
      <c r="G13" s="22">
        <f t="shared" si="3"/>
        <v>1</v>
      </c>
      <c r="J13"/>
    </row>
    <row r="14" spans="1:19" x14ac:dyDescent="0.25">
      <c r="A14" s="3">
        <v>3</v>
      </c>
      <c r="B14" s="3" t="s">
        <v>9</v>
      </c>
      <c r="C14" s="19">
        <v>74.561155997724143</v>
      </c>
      <c r="D14" s="19">
        <f t="shared" si="0"/>
        <v>2.7619878482566236</v>
      </c>
      <c r="E14" s="23">
        <f t="shared" si="1"/>
        <v>74.561155997724143</v>
      </c>
      <c r="F14" s="23">
        <f t="shared" si="2"/>
        <v>1</v>
      </c>
      <c r="G14" s="22">
        <f t="shared" si="3"/>
        <v>1</v>
      </c>
      <c r="J14"/>
    </row>
    <row r="15" spans="1:19" x14ac:dyDescent="0.25">
      <c r="A15" s="3">
        <v>2</v>
      </c>
      <c r="B15" s="3" t="s">
        <v>10</v>
      </c>
      <c r="C15" s="19">
        <v>75.597859352178702</v>
      </c>
      <c r="D15" s="19">
        <f t="shared" si="0"/>
        <v>1.7252844938020644</v>
      </c>
      <c r="E15" s="23">
        <f t="shared" si="1"/>
        <v>75.597859352178702</v>
      </c>
      <c r="F15" s="23">
        <f t="shared" si="2"/>
        <v>1</v>
      </c>
      <c r="G15" s="22">
        <f t="shared" si="3"/>
        <v>1</v>
      </c>
      <c r="J15"/>
    </row>
    <row r="16" spans="1:19" x14ac:dyDescent="0.25">
      <c r="A16" s="3">
        <v>1</v>
      </c>
      <c r="B16" s="4" t="s">
        <v>11</v>
      </c>
      <c r="C16" s="20">
        <v>77.323143845980766</v>
      </c>
      <c r="D16" s="20">
        <f t="shared" si="0"/>
        <v>0</v>
      </c>
      <c r="E16" s="23">
        <f t="shared" si="1"/>
        <v>77.323143845980766</v>
      </c>
      <c r="F16" s="23">
        <f t="shared" si="2"/>
        <v>1</v>
      </c>
      <c r="G16" s="22">
        <f t="shared" si="3"/>
        <v>1</v>
      </c>
      <c r="J16"/>
    </row>
    <row r="17" spans="1:12" x14ac:dyDescent="0.25">
      <c r="G17" s="6"/>
      <c r="J17"/>
    </row>
    <row r="18" spans="1:12" ht="34.5" customHeight="1" x14ac:dyDescent="0.3">
      <c r="A18" s="48" t="s">
        <v>22</v>
      </c>
      <c r="B18" s="48"/>
      <c r="C18" s="48"/>
      <c r="D18" s="48"/>
      <c r="E18" s="48"/>
      <c r="F18" s="48"/>
      <c r="G18" s="48"/>
      <c r="H18" s="48"/>
      <c r="I18" s="48"/>
      <c r="J18" s="48"/>
      <c r="K18" s="48"/>
    </row>
    <row r="19" spans="1:12" ht="13.5" customHeight="1" x14ac:dyDescent="0.3">
      <c r="A19" s="24"/>
      <c r="B19" s="24"/>
      <c r="C19" s="24"/>
      <c r="D19" s="24"/>
      <c r="E19" s="24"/>
      <c r="F19" s="24"/>
      <c r="G19" s="24"/>
      <c r="H19" s="24"/>
      <c r="I19" s="24"/>
      <c r="J19" s="24"/>
      <c r="K19" s="24"/>
    </row>
    <row r="20" spans="1:12" ht="15.75" x14ac:dyDescent="0.25">
      <c r="B20" s="49" t="s">
        <v>21</v>
      </c>
      <c r="C20" s="49"/>
      <c r="D20" s="49"/>
      <c r="E20" s="49"/>
      <c r="F20" s="49"/>
      <c r="G20" s="49"/>
      <c r="H20" s="49"/>
      <c r="I20" s="49"/>
      <c r="J20" s="49"/>
      <c r="K20" s="49"/>
      <c r="L20" s="49"/>
    </row>
    <row r="21" spans="1:12" ht="28.5" x14ac:dyDescent="0.25">
      <c r="B21" s="14" t="s">
        <v>17</v>
      </c>
      <c r="C21" s="14" t="s">
        <v>2</v>
      </c>
      <c r="D21" s="14" t="s">
        <v>3</v>
      </c>
      <c r="E21" s="14" t="s">
        <v>4</v>
      </c>
      <c r="F21" s="14" t="s">
        <v>5</v>
      </c>
      <c r="G21" s="14" t="s">
        <v>6</v>
      </c>
      <c r="H21" s="14" t="s">
        <v>7</v>
      </c>
      <c r="I21" s="14" t="s">
        <v>8</v>
      </c>
      <c r="J21" s="14" t="s">
        <v>9</v>
      </c>
      <c r="K21" s="14" t="s">
        <v>10</v>
      </c>
      <c r="L21" s="14" t="s">
        <v>11</v>
      </c>
    </row>
    <row r="22" spans="1:12" x14ac:dyDescent="0.25">
      <c r="A22" s="15">
        <v>0</v>
      </c>
      <c r="B22" s="15">
        <v>0</v>
      </c>
      <c r="C22" s="6">
        <f>G7</f>
        <v>1</v>
      </c>
      <c r="D22" s="6">
        <f>G8</f>
        <v>1</v>
      </c>
      <c r="E22" s="6">
        <f>G9</f>
        <v>1</v>
      </c>
      <c r="F22" s="6">
        <f>G10</f>
        <v>1</v>
      </c>
      <c r="G22" s="6">
        <f>G11</f>
        <v>1</v>
      </c>
      <c r="H22" s="6">
        <f>G12</f>
        <v>1</v>
      </c>
      <c r="I22" s="6">
        <f>G13</f>
        <v>1</v>
      </c>
      <c r="J22" s="6">
        <f>G14</f>
        <v>1</v>
      </c>
      <c r="K22" s="6">
        <f>G15</f>
        <v>1</v>
      </c>
      <c r="L22" s="6">
        <f>G16</f>
        <v>1</v>
      </c>
    </row>
    <row r="23" spans="1:12" x14ac:dyDescent="0.25">
      <c r="A23" s="15">
        <v>0.5</v>
      </c>
      <c r="B23" s="15">
        <v>0.5</v>
      </c>
      <c r="C23" s="6">
        <f t="dataTable" ref="C23:L42" dt2D="0" dtr="0" r1="B3"/>
        <v>1.1174317181694182</v>
      </c>
      <c r="D23" s="6">
        <v>1.0827694074474821</v>
      </c>
      <c r="E23" s="6">
        <v>1.0757501615479621</v>
      </c>
      <c r="F23" s="6">
        <v>1.058787446652814</v>
      </c>
      <c r="G23" s="6">
        <v>1.0484273858116711</v>
      </c>
      <c r="H23" s="6">
        <v>1.0347737939606356</v>
      </c>
      <c r="I23" s="6">
        <v>1.0316735063187548</v>
      </c>
      <c r="J23" s="6">
        <v>1.0183532069516088</v>
      </c>
      <c r="K23" s="6">
        <v>1.0113465625958493</v>
      </c>
      <c r="L23" s="6">
        <v>1</v>
      </c>
    </row>
    <row r="24" spans="1:12" x14ac:dyDescent="0.25">
      <c r="A24" s="15">
        <v>1</v>
      </c>
      <c r="B24" s="15">
        <v>0.99</v>
      </c>
      <c r="C24" s="6">
        <v>1.2458838874647706</v>
      </c>
      <c r="D24" s="6">
        <v>1.1705264558094699</v>
      </c>
      <c r="E24" s="6">
        <v>1.155549653164613</v>
      </c>
      <c r="F24" s="6">
        <v>1.1197508256914728</v>
      </c>
      <c r="G24" s="6">
        <v>1.0981608226064874</v>
      </c>
      <c r="H24" s="6">
        <v>1.070025024534524</v>
      </c>
      <c r="I24" s="6">
        <v>1.0636866539427656</v>
      </c>
      <c r="J24" s="6">
        <v>1.0366661123314247</v>
      </c>
      <c r="K24" s="6">
        <v>1.0225910924156487</v>
      </c>
      <c r="L24" s="6">
        <v>1</v>
      </c>
    </row>
    <row r="25" spans="1:12" x14ac:dyDescent="0.25">
      <c r="A25" s="15">
        <v>2</v>
      </c>
      <c r="B25" s="15">
        <v>2</v>
      </c>
      <c r="C25" s="6">
        <v>1.5591359246000471</v>
      </c>
      <c r="D25" s="6">
        <v>1.374497350046715</v>
      </c>
      <c r="E25" s="6">
        <v>1.3392007377424218</v>
      </c>
      <c r="F25" s="6">
        <v>1.256710182771217</v>
      </c>
      <c r="G25" s="6">
        <v>1.2082406033304571</v>
      </c>
      <c r="H25" s="6">
        <v>1.1465201347421576</v>
      </c>
      <c r="I25" s="6">
        <v>1.1328413985625898</v>
      </c>
      <c r="J25" s="6">
        <v>1.0754587108922089</v>
      </c>
      <c r="K25" s="6">
        <v>1.0461645770843169</v>
      </c>
      <c r="L25" s="6">
        <v>1</v>
      </c>
    </row>
    <row r="26" spans="1:12" x14ac:dyDescent="0.25">
      <c r="A26" s="15">
        <v>3</v>
      </c>
      <c r="B26" s="15">
        <v>3</v>
      </c>
      <c r="C26" s="6">
        <v>1.9468207549453422</v>
      </c>
      <c r="D26" s="6">
        <v>1.6114463842707387</v>
      </c>
      <c r="E26" s="6">
        <v>1.5497745325102361</v>
      </c>
      <c r="F26" s="6">
        <v>1.4088108934308978</v>
      </c>
      <c r="G26" s="6">
        <v>1.328098051027258</v>
      </c>
      <c r="H26" s="6">
        <v>1.2276442359636799</v>
      </c>
      <c r="I26" s="6">
        <v>1.2057399959087811</v>
      </c>
      <c r="J26" s="6">
        <v>1.1152972012031246</v>
      </c>
      <c r="K26" s="6">
        <v>1.0700400087205508</v>
      </c>
      <c r="L26" s="6">
        <v>1</v>
      </c>
    </row>
    <row r="27" spans="1:12" x14ac:dyDescent="0.25">
      <c r="A27" s="15">
        <v>4</v>
      </c>
      <c r="B27" s="15">
        <v>4</v>
      </c>
      <c r="C27" s="6">
        <v>2.4309048313784438</v>
      </c>
      <c r="D27" s="6">
        <v>1.889242965285441</v>
      </c>
      <c r="E27" s="6">
        <v>1.7934586159698467</v>
      </c>
      <c r="F27" s="6">
        <v>1.5793204834808654</v>
      </c>
      <c r="G27" s="6">
        <v>1.4598453555363466</v>
      </c>
      <c r="H27" s="6">
        <v>1.314508419369175</v>
      </c>
      <c r="I27" s="6">
        <v>1.2833296342972444</v>
      </c>
      <c r="J27" s="6">
        <v>1.1566114388339315</v>
      </c>
      <c r="K27" s="6">
        <v>1.0944603223460077</v>
      </c>
      <c r="L27" s="6">
        <v>1</v>
      </c>
    </row>
    <row r="28" spans="1:12" x14ac:dyDescent="0.25">
      <c r="A28" s="15">
        <v>5</v>
      </c>
      <c r="B28" s="15">
        <v>5</v>
      </c>
      <c r="C28" s="6">
        <v>3.0353581777922676</v>
      </c>
      <c r="D28" s="6">
        <v>2.2149287849224901</v>
      </c>
      <c r="E28" s="6">
        <v>2.0754591972721252</v>
      </c>
      <c r="F28" s="6">
        <v>1.7704669953736252</v>
      </c>
      <c r="G28" s="6">
        <v>1.6046619904551784</v>
      </c>
      <c r="H28" s="6">
        <v>1.4075188348325109</v>
      </c>
      <c r="I28" s="6">
        <v>1.3659121832681547</v>
      </c>
      <c r="J28" s="6">
        <v>1.1994560902676008</v>
      </c>
      <c r="K28" s="6">
        <v>1.1194379531864338</v>
      </c>
      <c r="L28" s="6">
        <v>1</v>
      </c>
    </row>
    <row r="29" spans="1:12" x14ac:dyDescent="0.25">
      <c r="A29" s="15">
        <v>6</v>
      </c>
      <c r="B29" s="15">
        <v>6</v>
      </c>
      <c r="C29" s="6">
        <v>3.7901110518859515</v>
      </c>
      <c r="D29" s="6">
        <v>2.596759449379237</v>
      </c>
      <c r="E29" s="6">
        <v>2.4018011016173211</v>
      </c>
      <c r="F29" s="6">
        <v>1.9847481334495651</v>
      </c>
      <c r="G29" s="6">
        <v>1.7638444331424012</v>
      </c>
      <c r="H29" s="6">
        <v>1.5071103700948472</v>
      </c>
      <c r="I29" s="6">
        <v>1.4538089377341075</v>
      </c>
      <c r="J29" s="6">
        <v>1.2438878470115229</v>
      </c>
      <c r="K29" s="6">
        <v>1.1449856202626765</v>
      </c>
      <c r="L29" s="6">
        <v>1</v>
      </c>
    </row>
    <row r="30" spans="1:12" x14ac:dyDescent="0.25">
      <c r="A30" s="15">
        <v>7</v>
      </c>
      <c r="B30" s="15">
        <v>7</v>
      </c>
      <c r="C30" s="6">
        <v>4.7325359790244619</v>
      </c>
      <c r="D30" s="6">
        <v>3.044413745418153</v>
      </c>
      <c r="E30" s="6">
        <v>2.7794564881411241</v>
      </c>
      <c r="F30" s="6">
        <v>2.2249639013463955</v>
      </c>
      <c r="G30" s="6">
        <v>1.9388177714890169</v>
      </c>
      <c r="H30" s="6">
        <v>1.6137486841642954</v>
      </c>
      <c r="I30" s="6">
        <v>1.547361868007177</v>
      </c>
      <c r="J30" s="6">
        <v>1.2899655006110029</v>
      </c>
      <c r="K30" s="6">
        <v>1.171116332867419</v>
      </c>
      <c r="L30" s="6">
        <v>1</v>
      </c>
    </row>
    <row r="31" spans="1:12" x14ac:dyDescent="0.25">
      <c r="A31" s="15">
        <v>8</v>
      </c>
      <c r="B31" s="15">
        <v>8</v>
      </c>
      <c r="C31" s="6">
        <v>5.9092982992190599</v>
      </c>
      <c r="D31" s="6">
        <v>3.5692389818805261</v>
      </c>
      <c r="E31" s="6">
        <v>3.2164938071964775</v>
      </c>
      <c r="F31" s="6">
        <v>2.494253189542234</v>
      </c>
      <c r="G31" s="6">
        <v>2.1311484620810428</v>
      </c>
      <c r="H31" s="6">
        <v>1.7279323845924468</v>
      </c>
      <c r="I31" s="6">
        <v>1.6469349502654989</v>
      </c>
      <c r="J31" s="6">
        <v>1.3377500204414972</v>
      </c>
      <c r="K31" s="6">
        <v>1.1978433971897271</v>
      </c>
      <c r="L31" s="6">
        <v>1</v>
      </c>
    </row>
    <row r="32" spans="1:12" x14ac:dyDescent="0.25">
      <c r="A32" s="15">
        <v>9</v>
      </c>
      <c r="B32" s="15">
        <v>9</v>
      </c>
      <c r="C32" s="6">
        <v>7.3786668593592939</v>
      </c>
      <c r="D32" s="6">
        <v>4.1845386255230448</v>
      </c>
      <c r="E32" s="6">
        <v>3.7222501794415535</v>
      </c>
      <c r="F32" s="6">
        <v>2.7961347911203882</v>
      </c>
      <c r="G32" s="6">
        <v>2.3425583539717016</v>
      </c>
      <c r="H32" s="6">
        <v>1.8501953588080269</v>
      </c>
      <c r="I32" s="6">
        <v>1.7529155826356715</v>
      </c>
      <c r="J32" s="6">
        <v>1.3873046343825315</v>
      </c>
      <c r="K32" s="6">
        <v>1.2251804230907792</v>
      </c>
      <c r="L32" s="6">
        <v>1</v>
      </c>
    </row>
    <row r="33" spans="1:12" x14ac:dyDescent="0.25">
      <c r="A33" s="15">
        <v>10</v>
      </c>
      <c r="B33" s="15">
        <v>10</v>
      </c>
      <c r="C33" s="6">
        <v>9.2133992674903968</v>
      </c>
      <c r="D33" s="6">
        <v>4.9059095222782192</v>
      </c>
      <c r="E33" s="6">
        <v>4.3075308795414546</v>
      </c>
      <c r="F33" s="6">
        <v>3.1345533817073119</v>
      </c>
      <c r="G33" s="6">
        <v>2.5749401036115751</v>
      </c>
      <c r="H33" s="6">
        <v>1.98110927040827</v>
      </c>
      <c r="I33" s="6">
        <v>1.8657160924003773</v>
      </c>
      <c r="J33" s="6">
        <v>1.4386949124800383</v>
      </c>
      <c r="K33" s="6">
        <v>1.2531413310342323</v>
      </c>
      <c r="L33" s="6">
        <v>1</v>
      </c>
    </row>
    <row r="34" spans="1:12" x14ac:dyDescent="0.25">
      <c r="A34" s="15">
        <v>11</v>
      </c>
      <c r="B34" s="15">
        <v>11</v>
      </c>
      <c r="C34" s="6">
        <v>11.504344576082875</v>
      </c>
      <c r="D34" s="6">
        <v>5.7516372519495462</v>
      </c>
      <c r="E34" s="6">
        <v>4.9848401863699898</v>
      </c>
      <c r="F34" s="6">
        <v>3.5139310644018606</v>
      </c>
      <c r="G34" s="6">
        <v>2.8303741189395706</v>
      </c>
      <c r="H34" s="6">
        <v>2.1212862320798935</v>
      </c>
      <c r="I34" s="6">
        <v>1.9857753401951512</v>
      </c>
      <c r="J34" s="6">
        <v>1.4919888537078241</v>
      </c>
      <c r="K34" s="6">
        <v>1.2817403591747494</v>
      </c>
      <c r="L34" s="6">
        <v>1</v>
      </c>
    </row>
    <row r="35" spans="1:12" x14ac:dyDescent="0.25">
      <c r="A35" s="15">
        <v>12</v>
      </c>
      <c r="B35" s="15">
        <v>12</v>
      </c>
      <c r="C35" s="6">
        <v>14.364941785628034</v>
      </c>
      <c r="D35" s="6">
        <v>6.7431596379403551</v>
      </c>
      <c r="E35" s="6">
        <v>5.768648531730177</v>
      </c>
      <c r="F35" s="6">
        <v>3.9392251532315314</v>
      </c>
      <c r="G35" s="6">
        <v>3.1111471843274385</v>
      </c>
      <c r="H35" s="6">
        <v>2.2713816676474265</v>
      </c>
      <c r="I35" s="6">
        <v>2.1135604274355733</v>
      </c>
      <c r="J35" s="6">
        <v>1.5472569759429613</v>
      </c>
      <c r="K35" s="6">
        <v>1.3109920706083056</v>
      </c>
      <c r="L35" s="6">
        <v>1</v>
      </c>
    </row>
    <row r="36" spans="1:12" x14ac:dyDescent="0.25">
      <c r="A36" s="15">
        <v>13</v>
      </c>
      <c r="B36" s="15">
        <v>13</v>
      </c>
      <c r="C36" s="6">
        <v>17.936836917548515</v>
      </c>
      <c r="D36" s="6">
        <v>7.9056101612346206</v>
      </c>
      <c r="E36" s="6">
        <v>6.6757016551147625</v>
      </c>
      <c r="F36" s="6">
        <v>4.4159929501899207</v>
      </c>
      <c r="G36" s="6">
        <v>3.4197729331184581</v>
      </c>
      <c r="H36" s="6">
        <v>2.4320973766309235</v>
      </c>
      <c r="I36" s="6">
        <v>2.2495685136177777</v>
      </c>
      <c r="J36" s="6">
        <v>1.6045724092741613</v>
      </c>
      <c r="K36" s="6">
        <v>1.3409113607879521</v>
      </c>
      <c r="L36" s="6">
        <v>1</v>
      </c>
    </row>
    <row r="37" spans="1:12" x14ac:dyDescent="0.25">
      <c r="A37" s="15">
        <v>14</v>
      </c>
      <c r="B37" s="15">
        <v>14</v>
      </c>
      <c r="C37" s="6">
        <v>22.396896792761019</v>
      </c>
      <c r="D37" s="6">
        <v>9.2684550532909835</v>
      </c>
      <c r="E37" s="6">
        <v>7.72537836946979</v>
      </c>
      <c r="F37" s="6">
        <v>4.9504643622945732</v>
      </c>
      <c r="G37" s="6">
        <v>3.7590143510416367</v>
      </c>
      <c r="H37" s="6">
        <v>2.6041848156419944</v>
      </c>
      <c r="I37" s="6">
        <v>2.3943287505626603</v>
      </c>
      <c r="J37" s="6">
        <v>1.6640109927665945</v>
      </c>
      <c r="K37" s="6">
        <v>1.3715134651088312</v>
      </c>
      <c r="L37" s="6">
        <v>1</v>
      </c>
    </row>
    <row r="38" spans="1:12" x14ac:dyDescent="0.25">
      <c r="A38" s="15">
        <v>15</v>
      </c>
      <c r="B38" s="15">
        <v>15</v>
      </c>
      <c r="C38" s="6">
        <v>27.965966811842257</v>
      </c>
      <c r="D38" s="6">
        <v>10.866240217119369</v>
      </c>
      <c r="E38" s="6">
        <v>8.9401045814779945</v>
      </c>
      <c r="F38" s="6">
        <v>5.54962330754958</v>
      </c>
      <c r="G38" s="6">
        <v>4.1319085119642125</v>
      </c>
      <c r="H38" s="6">
        <v>2.7884486119609342</v>
      </c>
      <c r="I38" s="6">
        <v>2.5484043411291299</v>
      </c>
      <c r="J38" s="6">
        <v>1.7256513748111948</v>
      </c>
      <c r="K38" s="6">
        <v>1.4028139666662842</v>
      </c>
      <c r="L38" s="6">
        <v>1</v>
      </c>
    </row>
    <row r="39" spans="1:12" x14ac:dyDescent="0.25">
      <c r="A39" s="15">
        <v>16</v>
      </c>
      <c r="B39" s="15">
        <v>16</v>
      </c>
      <c r="C39" s="6">
        <v>34.91980638915328</v>
      </c>
      <c r="D39" s="6">
        <v>12.739466909775539</v>
      </c>
      <c r="E39" s="6">
        <v>10.345832411733289</v>
      </c>
      <c r="F39" s="6">
        <v>6.2212989735416082</v>
      </c>
      <c r="G39" s="6">
        <v>4.5417937674303932</v>
      </c>
      <c r="H39" s="6">
        <v>2.9857503257233398</v>
      </c>
      <c r="I39" s="6">
        <v>2.7123947304060216</v>
      </c>
      <c r="J39" s="6">
        <v>1.7895751171912258</v>
      </c>
      <c r="K39" s="6">
        <v>1.434828804191026</v>
      </c>
      <c r="L39" s="6">
        <v>1</v>
      </c>
    </row>
    <row r="40" spans="1:12" x14ac:dyDescent="0.25">
      <c r="A40" s="15">
        <v>17</v>
      </c>
      <c r="B40" s="15">
        <v>17</v>
      </c>
      <c r="C40" s="6">
        <v>43.602743522515915</v>
      </c>
      <c r="D40" s="6">
        <v>14.935618383401607</v>
      </c>
      <c r="E40" s="6">
        <v>11.972594651009734</v>
      </c>
      <c r="F40" s="6">
        <v>6.9742681211420372</v>
      </c>
      <c r="G40" s="6">
        <v>4.9923396334018912</v>
      </c>
      <c r="H40" s="6">
        <v>3.1970124783070317</v>
      </c>
      <c r="I40" s="6">
        <v>2.8869379379076974</v>
      </c>
      <c r="J40" s="6">
        <v>1.855866803003815</v>
      </c>
      <c r="K40" s="6">
        <v>1.4675742801654059</v>
      </c>
      <c r="L40" s="6">
        <v>1</v>
      </c>
    </row>
    <row r="41" spans="1:12" x14ac:dyDescent="0.25">
      <c r="A41" s="15">
        <v>18</v>
      </c>
      <c r="B41" s="15">
        <v>18</v>
      </c>
      <c r="C41" s="6">
        <v>54.44472462140714</v>
      </c>
      <c r="D41" s="6">
        <v>17.51036350849429</v>
      </c>
      <c r="E41" s="6">
        <v>13.855146398352684</v>
      </c>
      <c r="F41" s="6">
        <v>7.8183697701138595</v>
      </c>
      <c r="G41" s="6">
        <v>5.4875796417626095</v>
      </c>
      <c r="H41" s="6">
        <v>3.4232228657547648</v>
      </c>
      <c r="I41" s="6">
        <v>3.0727130398469567</v>
      </c>
      <c r="J41" s="6">
        <v>1.9246141485792496</v>
      </c>
      <c r="K41" s="6">
        <v>1.5010670691249013</v>
      </c>
      <c r="L41" s="6">
        <v>1</v>
      </c>
    </row>
    <row r="42" spans="1:12" x14ac:dyDescent="0.25">
      <c r="A42" s="16">
        <v>20</v>
      </c>
      <c r="B42" s="16">
        <v>20</v>
      </c>
      <c r="C42" s="6">
        <v>84.886726062192565</v>
      </c>
      <c r="D42" s="6">
        <v>24.067948240780094</v>
      </c>
      <c r="E42" s="6">
        <v>18.554822278203169</v>
      </c>
      <c r="F42" s="6">
        <v>9.8254249027727454</v>
      </c>
      <c r="G42" s="6">
        <v>6.6303165371871859</v>
      </c>
      <c r="H42" s="6">
        <v>3.9247939412975872</v>
      </c>
      <c r="I42" s="6">
        <v>3.4808965374417324</v>
      </c>
      <c r="J42" s="6">
        <v>2.0698430511959458</v>
      </c>
      <c r="K42" s="6">
        <v>1.5703631955462471</v>
      </c>
      <c r="L42" s="6">
        <v>1</v>
      </c>
    </row>
    <row r="43" spans="1:12" x14ac:dyDescent="0.25">
      <c r="J43"/>
    </row>
  </sheetData>
  <mergeCells count="5">
    <mergeCell ref="C3:M3"/>
    <mergeCell ref="A18:K18"/>
    <mergeCell ref="B20:L20"/>
    <mergeCell ref="A1:E1"/>
    <mergeCell ref="L1:S1"/>
  </mergeCells>
  <pageMargins left="0.7" right="0.7" top="0.75" bottom="0.75" header="0.3" footer="0.3"/>
  <pageSetup paperSize="9"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048DD-A782-4592-9ADC-8B10BEBB6424}">
  <dimension ref="A1:N126"/>
  <sheetViews>
    <sheetView workbookViewId="0"/>
  </sheetViews>
  <sheetFormatPr defaultRowHeight="15" x14ac:dyDescent="0.25"/>
  <cols>
    <col min="3" max="3" width="11.5703125" customWidth="1"/>
    <col min="4" max="4" width="17.140625" style="7" customWidth="1"/>
    <col min="5" max="5" width="13.5703125" customWidth="1"/>
  </cols>
  <sheetData>
    <row r="1" spans="1:14" s="18" customFormat="1" ht="18.75" x14ac:dyDescent="0.3">
      <c r="A1" s="44" t="s">
        <v>40</v>
      </c>
      <c r="D1" s="25"/>
    </row>
    <row r="2" spans="1:14" s="18" customFormat="1" ht="60.75" customHeight="1" x14ac:dyDescent="0.3">
      <c r="A2" s="54" t="s">
        <v>44</v>
      </c>
      <c r="B2" s="54"/>
      <c r="C2" s="54"/>
      <c r="D2" s="54"/>
      <c r="E2" s="54"/>
      <c r="F2" s="54"/>
      <c r="G2" s="54"/>
      <c r="H2" s="45"/>
      <c r="I2" s="45"/>
      <c r="J2" s="45"/>
      <c r="K2" s="45"/>
      <c r="L2" s="45"/>
    </row>
    <row r="3" spans="1:14" s="18" customFormat="1" x14ac:dyDescent="0.25">
      <c r="D3" s="25"/>
    </row>
    <row r="4" spans="1:14" ht="95.25" customHeight="1" x14ac:dyDescent="0.3">
      <c r="A4" s="46">
        <v>0.99</v>
      </c>
      <c r="B4" s="47" t="s">
        <v>48</v>
      </c>
      <c r="C4" s="47"/>
      <c r="D4" s="47"/>
      <c r="E4" s="48" t="s">
        <v>45</v>
      </c>
      <c r="F4" s="48"/>
      <c r="G4" s="48"/>
      <c r="H4" s="48"/>
      <c r="I4" s="48"/>
      <c r="J4" s="48"/>
      <c r="K4" s="48"/>
      <c r="L4" s="48"/>
      <c r="M4" s="48"/>
      <c r="N4" s="48"/>
    </row>
    <row r="5" spans="1:14" ht="75" x14ac:dyDescent="0.25">
      <c r="A5" t="s">
        <v>0</v>
      </c>
      <c r="B5" t="s">
        <v>1</v>
      </c>
      <c r="C5" t="s">
        <v>12</v>
      </c>
      <c r="D5" s="12" t="s">
        <v>39</v>
      </c>
    </row>
    <row r="6" spans="1:14" x14ac:dyDescent="0.25">
      <c r="A6">
        <v>1</v>
      </c>
      <c r="B6">
        <f>(A6^(1-$A$4))/(1-$A$4)</f>
        <v>99.999999999999915</v>
      </c>
      <c r="C6">
        <f>A6^(-$A$4)</f>
        <v>1</v>
      </c>
      <c r="D6">
        <f t="shared" ref="D6:D24" si="0">C6/$C$82</f>
        <v>73.726873592351552</v>
      </c>
    </row>
    <row r="7" spans="1:14" x14ac:dyDescent="0.25">
      <c r="A7">
        <v>2</v>
      </c>
      <c r="B7">
        <f t="shared" ref="B7:B70" si="1">(A7^(1-$A$4))/(1-$A$4)</f>
        <v>100.69555500567179</v>
      </c>
      <c r="C7">
        <f t="shared" ref="C7:C70" si="2">A7^(-$A$4)</f>
        <v>0.50347777502835944</v>
      </c>
      <c r="D7">
        <f t="shared" si="0"/>
        <v>37.119842276074273</v>
      </c>
    </row>
    <row r="8" spans="1:14" x14ac:dyDescent="0.25">
      <c r="A8">
        <v>3</v>
      </c>
      <c r="B8">
        <f t="shared" si="1"/>
        <v>101.10466919378527</v>
      </c>
      <c r="C8">
        <f t="shared" si="2"/>
        <v>0.33701556397928456</v>
      </c>
      <c r="D8">
        <f t="shared" si="0"/>
        <v>24.847103884155779</v>
      </c>
    </row>
    <row r="9" spans="1:14" x14ac:dyDescent="0.25">
      <c r="A9">
        <v>4</v>
      </c>
      <c r="B9">
        <f t="shared" si="1"/>
        <v>101.39594797900281</v>
      </c>
      <c r="C9">
        <f t="shared" si="2"/>
        <v>0.25348986994750733</v>
      </c>
      <c r="D9">
        <f t="shared" si="0"/>
        <v>18.689015598561507</v>
      </c>
    </row>
    <row r="10" spans="1:14" x14ac:dyDescent="0.25">
      <c r="A10">
        <v>5</v>
      </c>
      <c r="B10">
        <f t="shared" si="1"/>
        <v>101.62245912673247</v>
      </c>
      <c r="C10">
        <f t="shared" si="2"/>
        <v>0.20324491825346519</v>
      </c>
      <c r="D10">
        <f t="shared" si="0"/>
        <v>14.984612396361053</v>
      </c>
    </row>
    <row r="11" spans="1:14" x14ac:dyDescent="0.25">
      <c r="A11">
        <v>6</v>
      </c>
      <c r="B11">
        <f t="shared" si="1"/>
        <v>101.80790778133064</v>
      </c>
      <c r="C11">
        <f t="shared" si="2"/>
        <v>0.16967984630221788</v>
      </c>
      <c r="D11">
        <f t="shared" si="0"/>
        <v>12.509964579493259</v>
      </c>
    </row>
    <row r="12" spans="1:14" x14ac:dyDescent="0.25">
      <c r="A12">
        <v>7</v>
      </c>
      <c r="B12">
        <f t="shared" si="1"/>
        <v>101.96496638564582</v>
      </c>
      <c r="C12">
        <f t="shared" si="2"/>
        <v>0.1456642376937799</v>
      </c>
      <c r="D12">
        <f t="shared" si="0"/>
        <v>10.73936883937556</v>
      </c>
    </row>
    <row r="13" spans="1:14" x14ac:dyDescent="0.25">
      <c r="A13">
        <v>8</v>
      </c>
      <c r="B13">
        <f t="shared" si="1"/>
        <v>102.10121257071924</v>
      </c>
      <c r="C13">
        <f t="shared" si="2"/>
        <v>0.12762651571339917</v>
      </c>
      <c r="D13">
        <f t="shared" si="0"/>
        <v>9.4095039910340503</v>
      </c>
    </row>
    <row r="14" spans="1:14" x14ac:dyDescent="0.25">
      <c r="A14">
        <v>9</v>
      </c>
      <c r="B14">
        <f t="shared" si="1"/>
        <v>102.22154132784762</v>
      </c>
      <c r="C14">
        <f t="shared" si="2"/>
        <v>0.11357949036427523</v>
      </c>
      <c r="D14">
        <f t="shared" si="0"/>
        <v>8.3738607287706301</v>
      </c>
    </row>
    <row r="15" spans="1:14" x14ac:dyDescent="0.25">
      <c r="A15">
        <v>10</v>
      </c>
      <c r="B15">
        <f t="shared" si="1"/>
        <v>102.32929922807531</v>
      </c>
      <c r="C15">
        <f t="shared" si="2"/>
        <v>0.10232929922807538</v>
      </c>
      <c r="D15">
        <f t="shared" si="0"/>
        <v>7.5444193089822305</v>
      </c>
    </row>
    <row r="16" spans="1:14" x14ac:dyDescent="0.25">
      <c r="A16">
        <v>11</v>
      </c>
      <c r="B16">
        <f t="shared" si="1"/>
        <v>102.42687596005489</v>
      </c>
      <c r="C16">
        <f t="shared" si="2"/>
        <v>9.3115341781868144E-2</v>
      </c>
      <c r="D16">
        <f t="shared" si="0"/>
        <v>6.8651030330604037</v>
      </c>
    </row>
    <row r="17" spans="1:4" x14ac:dyDescent="0.25">
      <c r="A17">
        <v>12</v>
      </c>
      <c r="B17">
        <f t="shared" si="1"/>
        <v>102.5160377800735</v>
      </c>
      <c r="C17">
        <f t="shared" si="2"/>
        <v>8.5430031483394675E-2</v>
      </c>
      <c r="D17">
        <f t="shared" si="0"/>
        <v>6.2984891321668526</v>
      </c>
    </row>
    <row r="18" spans="1:4" x14ac:dyDescent="0.25">
      <c r="A18">
        <v>13</v>
      </c>
      <c r="B18">
        <f t="shared" si="1"/>
        <v>102.59812724144331</v>
      </c>
      <c r="C18">
        <f t="shared" si="2"/>
        <v>7.8921636339571846E-2</v>
      </c>
      <c r="D18">
        <f t="shared" si="0"/>
        <v>5.818645506109152</v>
      </c>
    </row>
    <row r="19" spans="1:4" x14ac:dyDescent="0.25">
      <c r="A19">
        <v>14</v>
      </c>
      <c r="B19">
        <f t="shared" si="1"/>
        <v>102.67418881337285</v>
      </c>
      <c r="C19">
        <f t="shared" si="2"/>
        <v>7.3338706295266384E-2</v>
      </c>
      <c r="D19">
        <f t="shared" si="0"/>
        <v>5.4070335284577018</v>
      </c>
    </row>
    <row r="20" spans="1:4" x14ac:dyDescent="0.25">
      <c r="A20">
        <v>15</v>
      </c>
      <c r="B20">
        <f t="shared" si="1"/>
        <v>102.74505112667261</v>
      </c>
      <c r="C20">
        <f t="shared" si="2"/>
        <v>6.849670075111515E-2</v>
      </c>
      <c r="D20">
        <f t="shared" si="0"/>
        <v>5.0500475977705985</v>
      </c>
    </row>
    <row r="21" spans="1:4" x14ac:dyDescent="0.25">
      <c r="A21">
        <v>16</v>
      </c>
      <c r="B21">
        <f t="shared" si="1"/>
        <v>102.81138266560656</v>
      </c>
      <c r="C21">
        <f t="shared" si="2"/>
        <v>6.4257114166004173E-2</v>
      </c>
      <c r="D21">
        <f t="shared" si="0"/>
        <v>4.7374761335262923</v>
      </c>
    </row>
    <row r="22" spans="1:4" x14ac:dyDescent="0.25">
      <c r="A22">
        <v>17</v>
      </c>
      <c r="B22">
        <f t="shared" si="1"/>
        <v>102.87373057471432</v>
      </c>
      <c r="C22">
        <f t="shared" si="2"/>
        <v>6.0513959161596714E-2</v>
      </c>
      <c r="D22">
        <f t="shared" si="0"/>
        <v>4.461505017679765</v>
      </c>
    </row>
    <row r="23" spans="1:4" x14ac:dyDescent="0.25">
      <c r="A23">
        <v>18</v>
      </c>
      <c r="B23">
        <f t="shared" si="1"/>
        <v>102.9325483754284</v>
      </c>
      <c r="C23">
        <f t="shared" si="2"/>
        <v>5.718474909746029E-2</v>
      </c>
      <c r="D23">
        <f t="shared" si="0"/>
        <v>4.2160527681187947</v>
      </c>
    </row>
    <row r="24" spans="1:4" x14ac:dyDescent="0.25">
      <c r="A24">
        <v>19</v>
      </c>
      <c r="B24">
        <f t="shared" si="1"/>
        <v>102.98821619178231</v>
      </c>
      <c r="C24">
        <f t="shared" si="2"/>
        <v>5.4204324311464443E-2</v>
      </c>
      <c r="D24">
        <f t="shared" si="0"/>
        <v>3.9963153666701672</v>
      </c>
    </row>
    <row r="25" spans="1:4" x14ac:dyDescent="0.25">
      <c r="A25">
        <v>20</v>
      </c>
      <c r="B25">
        <f t="shared" si="1"/>
        <v>103.04105579112516</v>
      </c>
      <c r="C25">
        <f t="shared" si="2"/>
        <v>5.1520527895562641E-2</v>
      </c>
      <c r="D25">
        <f>C25/$C$82</f>
        <v>3.7984474475673689</v>
      </c>
    </row>
    <row r="26" spans="1:4" x14ac:dyDescent="0.25">
      <c r="A26">
        <v>21</v>
      </c>
      <c r="B26">
        <f t="shared" si="1"/>
        <v>103.09134195776166</v>
      </c>
      <c r="C26">
        <f t="shared" si="2"/>
        <v>4.909111521798179E-2</v>
      </c>
      <c r="D26">
        <f t="shared" ref="D26:D89" si="3">C26/$C$82</f>
        <v>3.6193344461837089</v>
      </c>
    </row>
    <row r="27" spans="1:4" x14ac:dyDescent="0.25">
      <c r="A27">
        <v>22</v>
      </c>
      <c r="B27">
        <f t="shared" si="1"/>
        <v>103.13931122294836</v>
      </c>
      <c r="C27">
        <f t="shared" si="2"/>
        <v>4.6881505101340204E-2</v>
      </c>
      <c r="D27">
        <f t="shared" si="3"/>
        <v>3.4564268004256937</v>
      </c>
    </row>
    <row r="28" spans="1:4" x14ac:dyDescent="0.25">
      <c r="A28">
        <v>23</v>
      </c>
      <c r="B28">
        <f t="shared" si="1"/>
        <v>103.18516865615395</v>
      </c>
      <c r="C28">
        <f t="shared" si="2"/>
        <v>4.4863116807023484E-2</v>
      </c>
      <c r="D28">
        <f t="shared" si="3"/>
        <v>3.3076173417903227</v>
      </c>
    </row>
    <row r="29" spans="1:4" x14ac:dyDescent="0.25">
      <c r="A29">
        <v>24</v>
      </c>
      <c r="B29">
        <f t="shared" si="1"/>
        <v>103.22909321246927</v>
      </c>
      <c r="C29">
        <f t="shared" si="2"/>
        <v>4.3012122171862233E-2</v>
      </c>
      <c r="D29">
        <f t="shared" si="3"/>
        <v>3.1711492943036683</v>
      </c>
    </row>
    <row r="30" spans="1:4" x14ac:dyDescent="0.25">
      <c r="A30">
        <v>25</v>
      </c>
      <c r="B30">
        <f t="shared" si="1"/>
        <v>103.27124198964421</v>
      </c>
      <c r="C30">
        <f t="shared" si="2"/>
        <v>4.1308496795857741E-2</v>
      </c>
      <c r="D30">
        <f t="shared" si="3"/>
        <v>3.045546321558263</v>
      </c>
    </row>
    <row r="31" spans="1:4" x14ac:dyDescent="0.25">
      <c r="A31">
        <v>26</v>
      </c>
      <c r="B31">
        <f t="shared" si="1"/>
        <v>103.31175365119678</v>
      </c>
      <c r="C31">
        <f t="shared" si="2"/>
        <v>3.9735289865844944E-2</v>
      </c>
      <c r="D31">
        <f t="shared" si="3"/>
        <v>2.9295586930945978</v>
      </c>
    </row>
    <row r="32" spans="1:4" x14ac:dyDescent="0.25">
      <c r="A32">
        <v>27</v>
      </c>
      <c r="B32">
        <f t="shared" si="1"/>
        <v>103.35075120430892</v>
      </c>
      <c r="C32">
        <f t="shared" si="2"/>
        <v>3.8278056001595923E-2</v>
      </c>
      <c r="D32">
        <f t="shared" si="3"/>
        <v>2.8221213961906164</v>
      </c>
    </row>
    <row r="33" spans="1:4" x14ac:dyDescent="0.25">
      <c r="A33">
        <v>28</v>
      </c>
      <c r="B33">
        <f t="shared" si="1"/>
        <v>103.38834427319725</v>
      </c>
      <c r="C33">
        <f t="shared" si="2"/>
        <v>3.6924408668999056E-2</v>
      </c>
      <c r="D33">
        <f t="shared" si="3"/>
        <v>2.7223212104116232</v>
      </c>
    </row>
    <row r="34" spans="1:4" x14ac:dyDescent="0.25">
      <c r="A34">
        <v>29</v>
      </c>
      <c r="B34">
        <f t="shared" si="1"/>
        <v>103.4246309741025</v>
      </c>
      <c r="C34">
        <f t="shared" si="2"/>
        <v>3.5663665853138828E-2</v>
      </c>
      <c r="D34">
        <f t="shared" si="3"/>
        <v>2.629370584194231</v>
      </c>
    </row>
    <row r="35" spans="1:4" x14ac:dyDescent="0.25">
      <c r="A35">
        <v>30</v>
      </c>
      <c r="B35">
        <f t="shared" si="1"/>
        <v>103.4596994728643</v>
      </c>
      <c r="C35">
        <f t="shared" si="2"/>
        <v>3.4486566490954801E-2</v>
      </c>
      <c r="D35">
        <f t="shared" si="3"/>
        <v>2.5425867283128514</v>
      </c>
    </row>
    <row r="36" spans="1:4" x14ac:dyDescent="0.25">
      <c r="A36">
        <v>31</v>
      </c>
      <c r="B36">
        <f t="shared" si="1"/>
        <v>103.49362928747372</v>
      </c>
      <c r="C36">
        <f t="shared" si="2"/>
        <v>3.3385041705636713E-2</v>
      </c>
      <c r="D36">
        <f t="shared" si="3"/>
        <v>2.4613747497068625</v>
      </c>
    </row>
    <row r="37" spans="1:4" x14ac:dyDescent="0.25">
      <c r="A37">
        <v>32</v>
      </c>
      <c r="B37">
        <f t="shared" si="1"/>
        <v>103.52649238413767</v>
      </c>
      <c r="C37">
        <f t="shared" si="2"/>
        <v>3.2352028870043049E-2</v>
      </c>
      <c r="D37">
        <f t="shared" si="3"/>
        <v>2.3852139429577721</v>
      </c>
    </row>
    <row r="38" spans="1:4" x14ac:dyDescent="0.25">
      <c r="A38">
        <v>33</v>
      </c>
      <c r="B38">
        <f t="shared" si="1"/>
        <v>103.55835410494234</v>
      </c>
      <c r="C38">
        <f t="shared" si="2"/>
        <v>3.1381319425740135E-2</v>
      </c>
      <c r="D38">
        <f t="shared" si="3"/>
        <v>2.3136465704627494</v>
      </c>
    </row>
    <row r="39" spans="1:4" x14ac:dyDescent="0.25">
      <c r="A39">
        <v>34</v>
      </c>
      <c r="B39">
        <f t="shared" si="1"/>
        <v>103.58927395724812</v>
      </c>
      <c r="C39">
        <f t="shared" si="2"/>
        <v>3.046743351683771E-2</v>
      </c>
      <c r="D39">
        <f t="shared" si="3"/>
        <v>2.2462686195792689</v>
      </c>
    </row>
    <row r="40" spans="1:4" x14ac:dyDescent="0.25">
      <c r="A40">
        <v>35</v>
      </c>
      <c r="B40">
        <f t="shared" si="1"/>
        <v>103.61930628883952</v>
      </c>
      <c r="C40">
        <f t="shared" si="2"/>
        <v>2.9605516082525613E-2</v>
      </c>
      <c r="D40">
        <f t="shared" si="3"/>
        <v>2.1827221418526968</v>
      </c>
    </row>
    <row r="41" spans="1:4" x14ac:dyDescent="0.25">
      <c r="A41">
        <v>36</v>
      </c>
      <c r="B41">
        <f t="shared" si="1"/>
        <v>103.64850086811934</v>
      </c>
      <c r="C41">
        <f t="shared" si="2"/>
        <v>2.8791250241144286E-2</v>
      </c>
      <c r="D41">
        <f t="shared" si="3"/>
        <v>2.122688867094606</v>
      </c>
    </row>
    <row r="42" spans="1:4" x14ac:dyDescent="0.25">
      <c r="A42">
        <v>37</v>
      </c>
      <c r="B42">
        <f t="shared" si="1"/>
        <v>103.67690338493999</v>
      </c>
      <c r="C42">
        <f t="shared" si="2"/>
        <v>2.8020784698632457E-2</v>
      </c>
      <c r="D42">
        <f t="shared" si="3"/>
        <v>2.0658848514345736</v>
      </c>
    </row>
    <row r="43" spans="1:4" x14ac:dyDescent="0.25">
      <c r="A43">
        <v>38</v>
      </c>
      <c r="B43">
        <f t="shared" si="1"/>
        <v>103.70455588475645</v>
      </c>
      <c r="C43">
        <f t="shared" si="2"/>
        <v>2.7290672601251717E-2</v>
      </c>
      <c r="D43">
        <f t="shared" si="3"/>
        <v>2.0120559691227373</v>
      </c>
    </row>
    <row r="44" spans="1:4" x14ac:dyDescent="0.25">
      <c r="A44">
        <v>39</v>
      </c>
      <c r="B44">
        <f t="shared" si="1"/>
        <v>103.73149714648024</v>
      </c>
      <c r="C44">
        <f t="shared" si="2"/>
        <v>2.6597819781148811E-2</v>
      </c>
      <c r="D44">
        <f t="shared" si="3"/>
        <v>1.960974096836906</v>
      </c>
    </row>
    <row r="45" spans="1:4" x14ac:dyDescent="0.25">
      <c r="A45">
        <v>40</v>
      </c>
      <c r="B45">
        <f t="shared" si="1"/>
        <v>103.75776301257748</v>
      </c>
      <c r="C45">
        <f t="shared" si="2"/>
        <v>2.5939440753144399E-2</v>
      </c>
      <c r="D45">
        <f t="shared" si="3"/>
        <v>1.9124338694633694</v>
      </c>
    </row>
    <row r="46" spans="1:4" x14ac:dyDescent="0.25">
      <c r="A46">
        <v>41</v>
      </c>
      <c r="B46">
        <f t="shared" si="1"/>
        <v>103.7833866784767</v>
      </c>
      <c r="C46">
        <f t="shared" si="2"/>
        <v>2.5313021141091893E-2</v>
      </c>
      <c r="D46">
        <f t="shared" si="3"/>
        <v>1.8662499099098044</v>
      </c>
    </row>
    <row r="47" spans="1:4" x14ac:dyDescent="0.25">
      <c r="A47">
        <v>42</v>
      </c>
      <c r="B47">
        <f t="shared" si="1"/>
        <v>103.80839894716318</v>
      </c>
      <c r="C47">
        <f t="shared" si="2"/>
        <v>2.4716285463610297E-2</v>
      </c>
      <c r="D47">
        <f t="shared" si="3"/>
        <v>1.8222544540480725</v>
      </c>
    </row>
    <row r="48" spans="1:4" x14ac:dyDescent="0.25">
      <c r="A48">
        <v>43</v>
      </c>
      <c r="B48">
        <f t="shared" si="1"/>
        <v>103.83282845386852</v>
      </c>
      <c r="C48">
        <f t="shared" si="2"/>
        <v>2.414716940787642E-2</v>
      </c>
      <c r="D48">
        <f t="shared" si="3"/>
        <v>1.7802953065476033</v>
      </c>
    </row>
    <row r="49" spans="1:4" x14ac:dyDescent="0.25">
      <c r="A49">
        <v>44</v>
      </c>
      <c r="B49">
        <f t="shared" si="1"/>
        <v>103.85670186497508</v>
      </c>
      <c r="C49">
        <f t="shared" si="2"/>
        <v>2.3603795878403451E-2</v>
      </c>
      <c r="D49">
        <f t="shared" si="3"/>
        <v>1.7402340750267198</v>
      </c>
    </row>
    <row r="50" spans="1:4" x14ac:dyDescent="0.25">
      <c r="A50">
        <v>45</v>
      </c>
      <c r="B50">
        <f t="shared" si="1"/>
        <v>103.88004405460798</v>
      </c>
      <c r="C50">
        <f t="shared" si="2"/>
        <v>2.308445423435735E-2</v>
      </c>
      <c r="D50">
        <f t="shared" si="3"/>
        <v>1.7019446392848889</v>
      </c>
    </row>
    <row r="51" spans="1:4" x14ac:dyDescent="0.25">
      <c r="A51">
        <v>46</v>
      </c>
      <c r="B51">
        <f t="shared" si="1"/>
        <v>103.90287826185281</v>
      </c>
      <c r="C51">
        <f t="shared" si="2"/>
        <v>2.2587582230837587E-2</v>
      </c>
      <c r="D51">
        <f t="shared" si="3"/>
        <v>1.6653118198898089</v>
      </c>
    </row>
    <row r="52" spans="1:4" x14ac:dyDescent="0.25">
      <c r="A52">
        <v>47</v>
      </c>
      <c r="B52">
        <f t="shared" si="1"/>
        <v>103.9252262310962</v>
      </c>
      <c r="C52">
        <f t="shared" si="2"/>
        <v>2.2111750261935383E-2</v>
      </c>
      <c r="D52">
        <f t="shared" si="3"/>
        <v>1.6302302164673563</v>
      </c>
    </row>
    <row r="53" spans="1:4" x14ac:dyDescent="0.25">
      <c r="A53">
        <v>48</v>
      </c>
      <c r="B53">
        <f t="shared" si="1"/>
        <v>103.9471083376183</v>
      </c>
      <c r="C53">
        <f t="shared" si="2"/>
        <v>2.1655647570337156E-2</v>
      </c>
      <c r="D53">
        <f t="shared" si="3"/>
        <v>1.5966031909787626</v>
      </c>
    </row>
    <row r="54" spans="1:4" x14ac:dyDescent="0.25">
      <c r="A54">
        <v>49</v>
      </c>
      <c r="B54">
        <f t="shared" si="1"/>
        <v>103.96854370025892</v>
      </c>
      <c r="C54">
        <f t="shared" si="2"/>
        <v>2.1218070142910005E-2</v>
      </c>
      <c r="D54">
        <f t="shared" si="3"/>
        <v>1.5643419752999745</v>
      </c>
    </row>
    <row r="55" spans="1:4" x14ac:dyDescent="0.25">
      <c r="A55">
        <v>50</v>
      </c>
      <c r="B55">
        <f t="shared" si="1"/>
        <v>103.98955028272272</v>
      </c>
      <c r="C55">
        <f t="shared" si="2"/>
        <v>2.0797910056544563E-2</v>
      </c>
      <c r="D55">
        <f t="shared" si="3"/>
        <v>1.5333648857239581</v>
      </c>
    </row>
    <row r="56" spans="1:4" x14ac:dyDescent="0.25">
      <c r="A56">
        <v>51</v>
      </c>
      <c r="B56">
        <f t="shared" si="1"/>
        <v>104.01014498487093</v>
      </c>
      <c r="C56">
        <f t="shared" si="2"/>
        <v>2.0394146075464904E-2</v>
      </c>
      <c r="D56">
        <f t="shared" si="3"/>
        <v>1.5035966297297534</v>
      </c>
    </row>
    <row r="57" spans="1:4" x14ac:dyDescent="0.25">
      <c r="A57">
        <v>52</v>
      </c>
      <c r="B57">
        <f t="shared" si="1"/>
        <v>104.03034372516508</v>
      </c>
      <c r="C57">
        <f t="shared" si="2"/>
        <v>2.000583533176253E-2</v>
      </c>
      <c r="D57">
        <f t="shared" si="3"/>
        <v>1.4749676926142565</v>
      </c>
    </row>
    <row r="58" spans="1:4" x14ac:dyDescent="0.25">
      <c r="A58">
        <v>53</v>
      </c>
      <c r="B58">
        <f t="shared" si="1"/>
        <v>104.05016151527226</v>
      </c>
      <c r="C58">
        <f t="shared" si="2"/>
        <v>1.96321059462778E-2</v>
      </c>
      <c r="D58">
        <f t="shared" si="3"/>
        <v>1.4474137934528766</v>
      </c>
    </row>
    <row r="59" spans="1:4" x14ac:dyDescent="0.25">
      <c r="A59">
        <v>54</v>
      </c>
      <c r="B59">
        <f t="shared" si="1"/>
        <v>104.06961252770998</v>
      </c>
      <c r="C59">
        <f t="shared" si="2"/>
        <v>1.9272150468094457E-2</v>
      </c>
      <c r="D59">
        <f t="shared" si="3"/>
        <v>1.4208754014139788</v>
      </c>
    </row>
    <row r="60" spans="1:4" x14ac:dyDescent="0.25">
      <c r="A60">
        <v>55</v>
      </c>
      <c r="B60">
        <f t="shared" si="1"/>
        <v>104.08871015729584</v>
      </c>
      <c r="C60">
        <f t="shared" si="2"/>
        <v>1.8925220028599254E-2</v>
      </c>
      <c r="D60">
        <f t="shared" si="3"/>
        <v>1.3952973047559771</v>
      </c>
    </row>
    <row r="61" spans="1:4" x14ac:dyDescent="0.25">
      <c r="A61">
        <v>56</v>
      </c>
      <c r="B61">
        <f t="shared" si="1"/>
        <v>104.10746707707074</v>
      </c>
      <c r="C61">
        <f t="shared" si="2"/>
        <v>1.85906191209055E-2</v>
      </c>
      <c r="D61">
        <f t="shared" si="3"/>
        <v>1.3706282259305536</v>
      </c>
    </row>
    <row r="62" spans="1:4" x14ac:dyDescent="0.25">
      <c r="A62">
        <v>57</v>
      </c>
      <c r="B62">
        <f t="shared" si="1"/>
        <v>104.125895289282</v>
      </c>
      <c r="C62">
        <f t="shared" si="2"/>
        <v>1.8267700927944226E-2</v>
      </c>
      <c r="D62">
        <f t="shared" si="3"/>
        <v>1.346820477137427</v>
      </c>
    </row>
    <row r="63" spans="1:4" x14ac:dyDescent="0.25">
      <c r="A63">
        <v>58</v>
      </c>
      <c r="B63">
        <f t="shared" si="1"/>
        <v>104.14400617194055</v>
      </c>
      <c r="C63">
        <f t="shared" si="2"/>
        <v>1.7955863133093216E-2</v>
      </c>
      <c r="D63">
        <f t="shared" si="3"/>
        <v>1.3238296514551291</v>
      </c>
    </row>
    <row r="64" spans="1:4" x14ac:dyDescent="0.25">
      <c r="A64">
        <v>59</v>
      </c>
      <c r="B64">
        <f t="shared" si="1"/>
        <v>104.1618105214063</v>
      </c>
      <c r="C64">
        <f t="shared" si="2"/>
        <v>1.7654544156170574E-2</v>
      </c>
      <c r="D64">
        <f t="shared" si="3"/>
        <v>1.3016143453325768</v>
      </c>
    </row>
    <row r="65" spans="1:4" x14ac:dyDescent="0.25">
      <c r="A65">
        <v>60</v>
      </c>
      <c r="B65">
        <f t="shared" si="1"/>
        <v>104.1793185914009</v>
      </c>
      <c r="C65">
        <f t="shared" si="2"/>
        <v>1.7363219765233511E-2</v>
      </c>
      <c r="D65">
        <f t="shared" si="3"/>
        <v>1.280135908787591</v>
      </c>
    </row>
    <row r="66" spans="1:4" x14ac:dyDescent="0.25">
      <c r="A66">
        <v>61</v>
      </c>
      <c r="B66">
        <f t="shared" si="1"/>
        <v>104.19654012880234</v>
      </c>
      <c r="C66">
        <f t="shared" si="2"/>
        <v>1.7081400021115151E-2</v>
      </c>
      <c r="D66">
        <f t="shared" si="3"/>
        <v>1.2593582201371478</v>
      </c>
    </row>
    <row r="67" spans="1:4" x14ac:dyDescent="0.25">
      <c r="A67">
        <v>62</v>
      </c>
      <c r="B67">
        <f t="shared" si="1"/>
        <v>104.21348440653423</v>
      </c>
      <c r="C67">
        <f t="shared" si="2"/>
        <v>1.680862651718296E-2</v>
      </c>
      <c r="D67">
        <f t="shared" si="3"/>
        <v>1.2392474824933963</v>
      </c>
    </row>
    <row r="68" spans="1:4" x14ac:dyDescent="0.25">
      <c r="A68">
        <v>63</v>
      </c>
      <c r="B68">
        <f t="shared" si="1"/>
        <v>104.23016025382896</v>
      </c>
      <c r="C68">
        <f t="shared" si="2"/>
        <v>1.6544469881560175E-2</v>
      </c>
      <c r="D68">
        <f t="shared" si="3"/>
        <v>1.2197720396102545</v>
      </c>
    </row>
    <row r="69" spans="1:4" x14ac:dyDescent="0.25">
      <c r="A69">
        <v>64</v>
      </c>
      <c r="B69">
        <f t="shared" si="1"/>
        <v>104.24657608411205</v>
      </c>
      <c r="C69">
        <f t="shared" si="2"/>
        <v>1.6288527513142526E-2</v>
      </c>
      <c r="D69">
        <f t="shared" si="3"/>
        <v>1.2009022089669994</v>
      </c>
    </row>
    <row r="70" spans="1:4" x14ac:dyDescent="0.25">
      <c r="A70">
        <v>65</v>
      </c>
      <c r="B70">
        <f t="shared" si="1"/>
        <v>104.26273992072881</v>
      </c>
      <c r="C70">
        <f t="shared" si="2"/>
        <v>1.6040421526265985E-2</v>
      </c>
      <c r="D70">
        <f t="shared" si="3"/>
        <v>1.1826101302350469</v>
      </c>
    </row>
    <row r="71" spans="1:4" x14ac:dyDescent="0.25">
      <c r="A71">
        <v>66</v>
      </c>
      <c r="B71">
        <f t="shared" ref="B71:B125" si="4">(A71^(1-$A$4))/(1-$A$4)</f>
        <v>104.27865942071068</v>
      </c>
      <c r="C71">
        <f t="shared" ref="C71:C125" si="5">A71^(-$A$4)</f>
        <v>1.5799796881925877E-2</v>
      </c>
      <c r="D71">
        <f t="shared" si="3"/>
        <v>1.1648696274985795</v>
      </c>
    </row>
    <row r="72" spans="1:4" x14ac:dyDescent="0.25">
      <c r="A72">
        <v>67</v>
      </c>
      <c r="B72">
        <f t="shared" si="4"/>
        <v>104.29434189675797</v>
      </c>
      <c r="C72">
        <f t="shared" si="5"/>
        <v>1.5566319686083302E-2</v>
      </c>
      <c r="D72">
        <f t="shared" si="3"/>
        <v>1.1476560837939971</v>
      </c>
    </row>
    <row r="73" spans="1:4" x14ac:dyDescent="0.25">
      <c r="A73">
        <v>68</v>
      </c>
      <c r="B73">
        <f t="shared" si="4"/>
        <v>104.30979433759693</v>
      </c>
      <c r="C73">
        <f t="shared" si="5"/>
        <v>1.5339675637881908E-2</v>
      </c>
      <c r="D73">
        <f t="shared" si="3"/>
        <v>1.1309463267017941</v>
      </c>
    </row>
    <row r="74" spans="1:4" x14ac:dyDescent="0.25">
      <c r="A74">
        <v>69</v>
      </c>
      <c r="B74">
        <f t="shared" si="4"/>
        <v>104.32502342685395</v>
      </c>
      <c r="C74">
        <f t="shared" si="5"/>
        <v>1.5119568612587534E-2</v>
      </c>
      <c r="D74">
        <f t="shared" si="3"/>
        <v>1.1147185238711272</v>
      </c>
    </row>
    <row r="75" spans="1:4" x14ac:dyDescent="0.25">
      <c r="A75">
        <v>70</v>
      </c>
      <c r="B75">
        <f t="shared" si="4"/>
        <v>104.34003556057402</v>
      </c>
      <c r="C75">
        <f t="shared" si="5"/>
        <v>1.4905719365796296E-2</v>
      </c>
      <c r="D75">
        <f t="shared" si="3"/>
        <v>1.09895208748513</v>
      </c>
    </row>
    <row r="76" spans="1:4" x14ac:dyDescent="0.25">
      <c r="A76">
        <v>71</v>
      </c>
      <c r="B76">
        <f t="shared" si="4"/>
        <v>104.35483686349936</v>
      </c>
      <c r="C76">
        <f t="shared" si="5"/>
        <v>1.4697864346971746E-2</v>
      </c>
      <c r="D76">
        <f t="shared" si="3"/>
        <v>1.0836275867867167</v>
      </c>
    </row>
    <row r="77" spans="1:4" x14ac:dyDescent="0.25">
      <c r="A77">
        <v>72</v>
      </c>
      <c r="B77">
        <f t="shared" si="4"/>
        <v>104.36943320421139</v>
      </c>
      <c r="C77">
        <f t="shared" si="5"/>
        <v>1.4495754611696042E-2</v>
      </c>
      <c r="D77">
        <f t="shared" si="3"/>
        <v>1.0687266678822611</v>
      </c>
    </row>
    <row r="78" spans="1:4" x14ac:dyDescent="0.25">
      <c r="A78">
        <v>73</v>
      </c>
      <c r="B78">
        <f t="shared" si="4"/>
        <v>104.38383020923077</v>
      </c>
      <c r="C78">
        <f t="shared" si="5"/>
        <v>1.4299154823182308E-2</v>
      </c>
      <c r="D78">
        <f t="shared" si="3"/>
        <v>1.0542319801262261</v>
      </c>
    </row>
    <row r="79" spans="1:4" x14ac:dyDescent="0.25">
      <c r="A79">
        <v>74</v>
      </c>
      <c r="B79">
        <f t="shared" si="4"/>
        <v>104.39803327615955</v>
      </c>
      <c r="C79">
        <f t="shared" si="5"/>
        <v>1.4107842334616165E-2</v>
      </c>
      <c r="D79">
        <f t="shared" si="3"/>
        <v>1.0401271084650718</v>
      </c>
    </row>
    <row r="80" spans="1:4" x14ac:dyDescent="0.25">
      <c r="A80">
        <v>75</v>
      </c>
      <c r="B80">
        <f t="shared" si="4"/>
        <v>104.41204758594336</v>
      </c>
      <c r="C80">
        <f t="shared" si="5"/>
        <v>1.3921606344792465E-2</v>
      </c>
      <c r="D80">
        <f t="shared" si="3"/>
        <v>1.0263965111849933</v>
      </c>
    </row>
    <row r="81" spans="1:4" x14ac:dyDescent="0.25">
      <c r="A81">
        <v>76</v>
      </c>
      <c r="B81">
        <f t="shared" si="4"/>
        <v>104.42587811432264</v>
      </c>
      <c r="C81">
        <f t="shared" si="5"/>
        <v>1.374024712030562E-2</v>
      </c>
      <c r="D81">
        <f t="shared" si="3"/>
        <v>1.013025462566445</v>
      </c>
    </row>
    <row r="82" spans="1:4" x14ac:dyDescent="0.25">
      <c r="A82" s="5">
        <v>77</v>
      </c>
      <c r="B82">
        <f t="shared" si="4"/>
        <v>104.4395296425372</v>
      </c>
      <c r="C82">
        <f t="shared" si="5"/>
        <v>1.3563575278251597E-2</v>
      </c>
      <c r="D82">
        <f t="shared" si="3"/>
        <v>1</v>
      </c>
    </row>
    <row r="83" spans="1:4" x14ac:dyDescent="0.25">
      <c r="A83" s="5">
        <v>78</v>
      </c>
      <c r="B83">
        <f t="shared" si="4"/>
        <v>104.45300676734097</v>
      </c>
      <c r="C83">
        <f t="shared" si="5"/>
        <v>1.339141112401809E-2</v>
      </c>
      <c r="D83">
        <f t="shared" si="3"/>
        <v>0.98730687516369209</v>
      </c>
    </row>
    <row r="84" spans="1:4" x14ac:dyDescent="0.25">
      <c r="A84">
        <v>79</v>
      </c>
      <c r="B84">
        <f t="shared" si="4"/>
        <v>104.46631391038056</v>
      </c>
      <c r="C84">
        <f t="shared" si="5"/>
        <v>1.3223584039288687E-2</v>
      </c>
      <c r="D84">
        <f t="shared" si="3"/>
        <v>0.97493350890247454</v>
      </c>
    </row>
    <row r="85" spans="1:4" x14ac:dyDescent="0.25">
      <c r="A85">
        <v>80</v>
      </c>
      <c r="B85">
        <f t="shared" si="4"/>
        <v>104.47945532698463</v>
      </c>
      <c r="C85">
        <f t="shared" si="5"/>
        <v>1.3059931915873095E-2</v>
      </c>
      <c r="D85">
        <f t="shared" si="3"/>
        <v>0.96286794948629328</v>
      </c>
    </row>
    <row r="86" spans="1:4" x14ac:dyDescent="0.25">
      <c r="A86">
        <v>81</v>
      </c>
      <c r="B86">
        <f t="shared" si="4"/>
        <v>104.49243511440866</v>
      </c>
      <c r="C86">
        <f t="shared" si="5"/>
        <v>1.2900300631408491E-2</v>
      </c>
      <c r="D86">
        <f t="shared" si="3"/>
        <v>0.9510988339551868</v>
      </c>
    </row>
    <row r="87" spans="1:4" x14ac:dyDescent="0.25">
      <c r="A87">
        <v>82</v>
      </c>
      <c r="B87">
        <f t="shared" si="4"/>
        <v>104.50525721957464</v>
      </c>
      <c r="C87">
        <f t="shared" si="5"/>
        <v>1.2744543563362767E-2</v>
      </c>
      <c r="D87">
        <f t="shared" si="3"/>
        <v>0.93961535228826432</v>
      </c>
    </row>
    <row r="88" spans="1:4" x14ac:dyDescent="0.25">
      <c r="A88">
        <v>83</v>
      </c>
      <c r="B88">
        <f t="shared" si="4"/>
        <v>104.5179254463427</v>
      </c>
      <c r="C88">
        <f t="shared" si="5"/>
        <v>1.2592521138113584E-2</v>
      </c>
      <c r="D88">
        <f t="shared" si="3"/>
        <v>0.92840721415871508</v>
      </c>
    </row>
    <row r="89" spans="1:4" x14ac:dyDescent="0.25">
      <c r="A89">
        <v>84</v>
      </c>
      <c r="B89">
        <f t="shared" si="4"/>
        <v>104.530443462348</v>
      </c>
      <c r="C89">
        <f t="shared" si="5"/>
        <v>1.2444100412184298E-2</v>
      </c>
      <c r="D89">
        <f t="shared" si="3"/>
        <v>0.91746461805964163</v>
      </c>
    </row>
    <row r="90" spans="1:4" x14ac:dyDescent="0.25">
      <c r="A90">
        <v>85</v>
      </c>
      <c r="B90">
        <f t="shared" si="4"/>
        <v>104.54281480543403</v>
      </c>
      <c r="C90">
        <f t="shared" si="5"/>
        <v>1.2299154682992244E-2</v>
      </c>
      <c r="D90">
        <f t="shared" ref="D90:D125" si="6">C90/$C$82</f>
        <v>0.90677822260574781</v>
      </c>
    </row>
    <row r="91" spans="1:4" x14ac:dyDescent="0.25">
      <c r="A91">
        <v>86</v>
      </c>
      <c r="B91">
        <f t="shared" si="4"/>
        <v>104.55504288971009</v>
      </c>
      <c r="C91">
        <f t="shared" si="5"/>
        <v>1.2157563126710489E-2</v>
      </c>
      <c r="D91">
        <f t="shared" si="6"/>
        <v>0.89633911983401848</v>
      </c>
    </row>
    <row r="92" spans="1:4" x14ac:dyDescent="0.25">
      <c r="A92">
        <v>87</v>
      </c>
      <c r="B92">
        <f t="shared" si="4"/>
        <v>104.5671310112596</v>
      </c>
      <c r="C92">
        <f t="shared" si="5"/>
        <v>1.2019210461064331E-2</v>
      </c>
      <c r="D92">
        <f t="shared" si="6"/>
        <v>0.88613881034275943</v>
      </c>
    </row>
    <row r="93" spans="1:4" x14ac:dyDescent="0.25">
      <c r="A93">
        <v>88</v>
      </c>
      <c r="B93">
        <f t="shared" si="4"/>
        <v>104.57908235352264</v>
      </c>
      <c r="C93">
        <f t="shared" si="5"/>
        <v>1.1883986631082127E-2</v>
      </c>
      <c r="D93">
        <f t="shared" si="6"/>
        <v>0.87616918012298772</v>
      </c>
    </row>
    <row r="94" spans="1:4" x14ac:dyDescent="0.25">
      <c r="A94">
        <v>89</v>
      </c>
      <c r="B94">
        <f t="shared" si="4"/>
        <v>104.59089999237499</v>
      </c>
      <c r="C94">
        <f t="shared" si="5"/>
        <v>1.1751786515997197E-2</v>
      </c>
      <c r="D94">
        <f t="shared" si="6"/>
        <v>0.86642247894922675</v>
      </c>
    </row>
    <row r="95" spans="1:4" x14ac:dyDescent="0.25">
      <c r="A95">
        <v>90</v>
      </c>
      <c r="B95">
        <f t="shared" si="4"/>
        <v>104.60258690092397</v>
      </c>
      <c r="C95">
        <f t="shared" si="5"/>
        <v>1.162250965565823E-2</v>
      </c>
      <c r="D95">
        <f t="shared" si="6"/>
        <v>0.85689130020859972</v>
      </c>
    </row>
    <row r="96" spans="1:4" x14ac:dyDescent="0.25">
      <c r="A96">
        <v>91</v>
      </c>
      <c r="B96">
        <f t="shared" si="4"/>
        <v>104.6141459540399</v>
      </c>
      <c r="C96">
        <f t="shared" si="5"/>
        <v>1.1496059994949454E-2</v>
      </c>
      <c r="D96">
        <f t="shared" si="6"/>
        <v>0.84756856205772801</v>
      </c>
    </row>
    <row r="97" spans="1:4" x14ac:dyDescent="0.25">
      <c r="A97">
        <v>92</v>
      </c>
      <c r="B97">
        <f t="shared" si="4"/>
        <v>104.62557993264028</v>
      </c>
      <c r="C97">
        <f t="shared" si="5"/>
        <v>1.1372345644852216E-2</v>
      </c>
      <c r="D97">
        <f t="shared" si="6"/>
        <v>0.83844748980654904</v>
      </c>
    </row>
    <row r="98" spans="1:4" x14ac:dyDescent="0.25">
      <c r="A98">
        <v>93</v>
      </c>
      <c r="B98">
        <f t="shared" si="4"/>
        <v>104.63689152774285</v>
      </c>
      <c r="C98">
        <f t="shared" si="5"/>
        <v>1.125127865889709E-2</v>
      </c>
      <c r="D98">
        <f t="shared" si="6"/>
        <v>0.82952159943682846</v>
      </c>
    </row>
    <row r="99" spans="1:4" x14ac:dyDescent="0.25">
      <c r="A99">
        <v>94</v>
      </c>
      <c r="B99">
        <f t="shared" si="4"/>
        <v>104.64808334430242</v>
      </c>
      <c r="C99">
        <f t="shared" si="5"/>
        <v>1.1132774823861973E-2</v>
      </c>
      <c r="D99">
        <f t="shared" si="6"/>
        <v>0.82078468217098555</v>
      </c>
    </row>
    <row r="100" spans="1:4" x14ac:dyDescent="0.25">
      <c r="A100">
        <v>95</v>
      </c>
      <c r="B100">
        <f t="shared" si="4"/>
        <v>104.65915790484495</v>
      </c>
      <c r="C100">
        <f t="shared" si="5"/>
        <v>1.1016753463667896E-2</v>
      </c>
      <c r="D100">
        <f t="shared" si="6"/>
        <v>0.81223079001394416</v>
      </c>
    </row>
    <row r="101" spans="1:4" x14ac:dyDescent="0.25">
      <c r="A101">
        <v>96</v>
      </c>
      <c r="B101">
        <f t="shared" si="4"/>
        <v>104.67011765291178</v>
      </c>
      <c r="C101">
        <f t="shared" si="5"/>
        <v>1.0903137255511652E-2</v>
      </c>
      <c r="D101">
        <f t="shared" si="6"/>
        <v>0.8038542221971664</v>
      </c>
    </row>
    <row r="102" spans="1:4" x14ac:dyDescent="0.25">
      <c r="A102">
        <v>97</v>
      </c>
      <c r="B102">
        <f t="shared" si="4"/>
        <v>104.68096495632577</v>
      </c>
      <c r="C102">
        <f t="shared" si="5"/>
        <v>1.0791852057353182E-2</v>
      </c>
      <c r="D102">
        <f t="shared" si="6"/>
        <v>0.79564951245983706</v>
      </c>
    </row>
    <row r="103" spans="1:4" x14ac:dyDescent="0.25">
      <c r="A103">
        <v>98</v>
      </c>
      <c r="B103">
        <f t="shared" si="4"/>
        <v>104.69170211029024</v>
      </c>
      <c r="C103">
        <f t="shared" si="5"/>
        <v>1.068282674594799E-2</v>
      </c>
      <c r="D103">
        <f t="shared" si="6"/>
        <v>0.78761141710749971</v>
      </c>
    </row>
    <row r="104" spans="1:4" x14ac:dyDescent="0.25">
      <c r="A104">
        <v>99</v>
      </c>
      <c r="B104">
        <f t="shared" si="4"/>
        <v>104.7023313403308</v>
      </c>
      <c r="C104">
        <f t="shared" si="5"/>
        <v>1.0575993064679885E-2</v>
      </c>
      <c r="D104">
        <f t="shared" si="6"/>
        <v>0.77973490379324062</v>
      </c>
    </row>
    <row r="105" spans="1:4" x14ac:dyDescent="0.25">
      <c r="A105">
        <v>100</v>
      </c>
      <c r="B105">
        <f t="shared" si="4"/>
        <v>104.71285480508986</v>
      </c>
      <c r="C105">
        <f t="shared" si="5"/>
        <v>1.0471285480508989E-2</v>
      </c>
      <c r="D105">
        <f t="shared" si="6"/>
        <v>0.77201514097091239</v>
      </c>
    </row>
    <row r="106" spans="1:4" x14ac:dyDescent="0.25">
      <c r="A106">
        <v>101</v>
      </c>
      <c r="B106">
        <f t="shared" si="4"/>
        <v>104.72327459898216</v>
      </c>
      <c r="C106">
        <f t="shared" si="5"/>
        <v>1.0368641049404183E-2</v>
      </c>
      <c r="D106">
        <f t="shared" si="6"/>
        <v>0.76444748797388962</v>
      </c>
    </row>
    <row r="107" spans="1:4" x14ac:dyDescent="0.25">
      <c r="A107">
        <v>102</v>
      </c>
      <c r="B107">
        <f t="shared" si="4"/>
        <v>104.73359275471978</v>
      </c>
      <c r="C107">
        <f t="shared" si="5"/>
        <v>1.0267999289678418E-2</v>
      </c>
      <c r="D107">
        <f t="shared" si="6"/>
        <v>0.75702748567647626</v>
      </c>
    </row>
    <row r="108" spans="1:4" x14ac:dyDescent="0.25">
      <c r="A108">
        <v>103</v>
      </c>
      <c r="B108">
        <f t="shared" si="4"/>
        <v>104.74381124571433</v>
      </c>
      <c r="C108">
        <f t="shared" si="5"/>
        <v>1.0169302062690722E-2</v>
      </c>
      <c r="D108">
        <f t="shared" si="6"/>
        <v>0.7497508476984388</v>
      </c>
    </row>
    <row r="109" spans="1:4" x14ac:dyDescent="0.25">
      <c r="A109">
        <v>104</v>
      </c>
      <c r="B109">
        <f t="shared" si="4"/>
        <v>104.75393198836314</v>
      </c>
      <c r="C109">
        <f t="shared" si="5"/>
        <v>1.0072493460419541E-2</v>
      </c>
      <c r="D109">
        <f t="shared" si="6"/>
        <v>0.74261345211613916</v>
      </c>
    </row>
    <row r="110" spans="1:4" x14ac:dyDescent="0.25">
      <c r="A110">
        <v>105</v>
      </c>
      <c r="B110">
        <f t="shared" si="4"/>
        <v>104.76395684422643</v>
      </c>
      <c r="C110">
        <f t="shared" si="5"/>
        <v>9.977519699450146E-3</v>
      </c>
      <c r="D110">
        <f t="shared" si="6"/>
        <v>0.7356113336465584</v>
      </c>
    </row>
    <row r="111" spans="1:4" x14ac:dyDescent="0.25">
      <c r="A111">
        <v>106</v>
      </c>
      <c r="B111">
        <f t="shared" si="4"/>
        <v>104.77388762210143</v>
      </c>
      <c r="C111">
        <f t="shared" si="5"/>
        <v>9.884329020952971E-3</v>
      </c>
      <c r="D111">
        <f t="shared" si="6"/>
        <v>0.72874067627301164</v>
      </c>
    </row>
    <row r="112" spans="1:4" x14ac:dyDescent="0.25">
      <c r="A112">
        <v>107</v>
      </c>
      <c r="B112">
        <f t="shared" si="4"/>
        <v>104.78372607999917</v>
      </c>
      <c r="C112">
        <f t="shared" si="5"/>
        <v>9.7928715962616163E-3</v>
      </c>
      <c r="D112">
        <f t="shared" si="6"/>
        <v>0.72199780628371013</v>
      </c>
    </row>
    <row r="113" spans="1:4" x14ac:dyDescent="0.25">
      <c r="A113">
        <v>108</v>
      </c>
      <c r="B113">
        <f t="shared" si="4"/>
        <v>104.79347392702979</v>
      </c>
      <c r="C113">
        <f t="shared" si="5"/>
        <v>9.7030994376879499E-3</v>
      </c>
      <c r="D113">
        <f t="shared" si="6"/>
        <v>0.71537918569643688</v>
      </c>
    </row>
    <row r="114" spans="1:4" x14ac:dyDescent="0.25">
      <c r="A114">
        <v>109</v>
      </c>
      <c r="B114">
        <f t="shared" si="4"/>
        <v>104.80313282520095</v>
      </c>
      <c r="C114">
        <f t="shared" si="5"/>
        <v>9.6149663142386273E-3</v>
      </c>
      <c r="D114">
        <f t="shared" si="6"/>
        <v>0.7088814060445896</v>
      </c>
    </row>
    <row r="115" spans="1:4" x14ac:dyDescent="0.25">
      <c r="A115">
        <v>110</v>
      </c>
      <c r="B115">
        <f t="shared" si="4"/>
        <v>104.81270439113419</v>
      </c>
      <c r="C115">
        <f t="shared" si="5"/>
        <v>9.5284276719212972E-3</v>
      </c>
      <c r="D115">
        <f t="shared" si="6"/>
        <v>0.70250118250160609</v>
      </c>
    </row>
    <row r="116" spans="1:4" x14ac:dyDescent="0.25">
      <c r="A116">
        <v>111</v>
      </c>
      <c r="B116">
        <f t="shared" si="4"/>
        <v>104.82219019770405</v>
      </c>
      <c r="C116">
        <f t="shared" si="5"/>
        <v>9.4434405583517268E-3</v>
      </c>
      <c r="D116">
        <f t="shared" si="6"/>
        <v>0.69623534832248357</v>
      </c>
    </row>
    <row r="117" spans="1:4" x14ac:dyDescent="0.25">
      <c r="A117">
        <v>112</v>
      </c>
      <c r="B117">
        <f t="shared" si="4"/>
        <v>104.83159177560353</v>
      </c>
      <c r="C117">
        <f t="shared" si="5"/>
        <v>9.3599635513931852E-3</v>
      </c>
      <c r="D117">
        <f t="shared" si="6"/>
        <v>0.69008084958258331</v>
      </c>
    </row>
    <row r="118" spans="1:4" x14ac:dyDescent="0.25">
      <c r="A118">
        <v>113</v>
      </c>
      <c r="B118">
        <f t="shared" si="4"/>
        <v>104.84091061484035</v>
      </c>
      <c r="C118">
        <f t="shared" si="5"/>
        <v>9.2779566915787981E-3</v>
      </c>
      <c r="D118">
        <f t="shared" si="6"/>
        <v>0.68403474019534227</v>
      </c>
    </row>
    <row r="119" spans="1:4" x14ac:dyDescent="0.25">
      <c r="A119">
        <v>114</v>
      </c>
      <c r="B119">
        <f t="shared" si="4"/>
        <v>104.85014816616726</v>
      </c>
      <c r="C119">
        <f t="shared" si="5"/>
        <v>9.1973814180848507E-3</v>
      </c>
      <c r="D119">
        <f t="shared" si="6"/>
        <v>0.67809417719178489</v>
      </c>
    </row>
    <row r="120" spans="1:4" x14ac:dyDescent="0.25">
      <c r="A120">
        <v>115</v>
      </c>
      <c r="B120">
        <f t="shared" si="4"/>
        <v>104.85930584245011</v>
      </c>
      <c r="C120">
        <f t="shared" si="5"/>
        <v>9.1182005080391489E-3</v>
      </c>
      <c r="D120">
        <f t="shared" si="6"/>
        <v>0.67225641624591803</v>
      </c>
    </row>
    <row r="121" spans="1:4" x14ac:dyDescent="0.25">
      <c r="A121">
        <v>116</v>
      </c>
      <c r="B121">
        <f t="shared" si="4"/>
        <v>104.8683850199767</v>
      </c>
      <c r="C121">
        <f t="shared" si="5"/>
        <v>9.0403780189635199E-3</v>
      </c>
      <c r="D121">
        <f t="shared" si="6"/>
        <v>0.66651880743119696</v>
      </c>
    </row>
    <row r="122" spans="1:4" x14ac:dyDescent="0.25">
      <c r="A122">
        <v>117</v>
      </c>
      <c r="B122">
        <f t="shared" si="4"/>
        <v>104.87738703970975</v>
      </c>
      <c r="C122">
        <f t="shared" si="5"/>
        <v>8.9638792341632349E-3</v>
      </c>
      <c r="D122">
        <f t="shared" si="6"/>
        <v>0.66087879119425785</v>
      </c>
    </row>
    <row r="123" spans="1:4" x14ac:dyDescent="0.25">
      <c r="A123">
        <v>118</v>
      </c>
      <c r="B123">
        <f t="shared" si="4"/>
        <v>104.88631320848637</v>
      </c>
      <c r="C123">
        <f t="shared" si="5"/>
        <v>8.8886706108886795E-3</v>
      </c>
      <c r="D123">
        <f t="shared" si="6"/>
        <v>0.65533389453303992</v>
      </c>
    </row>
    <row r="124" spans="1:4" x14ac:dyDescent="0.25">
      <c r="A124">
        <v>119</v>
      </c>
      <c r="B124">
        <f t="shared" si="4"/>
        <v>104.89516480016738</v>
      </c>
      <c r="C124">
        <f t="shared" si="5"/>
        <v>8.8147197311065108E-3</v>
      </c>
      <c r="D124">
        <f t="shared" si="6"/>
        <v>0.64988172736729677</v>
      </c>
    </row>
    <row r="125" spans="1:4" x14ac:dyDescent="0.25">
      <c r="A125">
        <v>120</v>
      </c>
      <c r="B125">
        <f t="shared" si="4"/>
        <v>104.90394305673824</v>
      </c>
      <c r="C125">
        <f t="shared" si="5"/>
        <v>8.7419952547281941E-3</v>
      </c>
      <c r="D125">
        <f t="shared" si="6"/>
        <v>0.64451997909028269</v>
      </c>
    </row>
    <row r="126" spans="1:4" x14ac:dyDescent="0.25">
      <c r="D126"/>
    </row>
  </sheetData>
  <mergeCells count="3">
    <mergeCell ref="E4:N4"/>
    <mergeCell ref="A2:G2"/>
    <mergeCell ref="B4:D4"/>
  </mergeCells>
  <pageMargins left="0.7" right="0.7" top="0.75" bottom="0.75" header="0.3" footer="0.3"/>
  <pageSetup paperSize="9" orientation="portrait"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3A91B-BAAC-4EF8-86B9-C95C29B90E27}">
  <dimension ref="A1:R43"/>
  <sheetViews>
    <sheetView workbookViewId="0">
      <selection sqref="A1:E1"/>
    </sheetView>
  </sheetViews>
  <sheetFormatPr defaultRowHeight="15" x14ac:dyDescent="0.25"/>
  <cols>
    <col min="1" max="1" width="13" customWidth="1"/>
    <col min="2" max="2" width="11.5703125" customWidth="1"/>
    <col min="3" max="4" width="10.5703125" bestFit="1" customWidth="1"/>
    <col min="5" max="5" width="10.85546875" customWidth="1"/>
    <col min="6" max="6" width="11.140625" customWidth="1"/>
    <col min="7" max="7" width="7.85546875" customWidth="1"/>
    <col min="8" max="8" width="8.7109375" customWidth="1"/>
    <col min="9" max="9" width="6.5703125" customWidth="1"/>
    <col min="10" max="10" width="8.42578125" style="6" customWidth="1"/>
    <col min="11" max="11" width="9.5703125" bestFit="1" customWidth="1"/>
  </cols>
  <sheetData>
    <row r="1" spans="1:18" ht="63" customHeight="1" x14ac:dyDescent="0.25">
      <c r="A1" s="50" t="s">
        <v>41</v>
      </c>
      <c r="B1" s="50"/>
      <c r="C1" s="50"/>
      <c r="D1" s="50"/>
      <c r="E1" s="50"/>
      <c r="L1" s="51" t="s">
        <v>58</v>
      </c>
      <c r="M1" s="51"/>
      <c r="N1" s="51"/>
      <c r="O1" s="51"/>
      <c r="P1" s="51"/>
      <c r="Q1" s="51"/>
      <c r="R1" s="51"/>
    </row>
    <row r="3" spans="1:18" ht="38.25" customHeight="1" x14ac:dyDescent="0.25">
      <c r="A3" s="14" t="s">
        <v>49</v>
      </c>
      <c r="B3" s="21">
        <v>1E-4</v>
      </c>
      <c r="C3" s="53" t="s">
        <v>50</v>
      </c>
      <c r="D3" s="53"/>
      <c r="E3" s="53"/>
      <c r="F3" s="53"/>
      <c r="G3" s="53"/>
      <c r="H3" s="53"/>
      <c r="I3" s="53"/>
      <c r="J3" s="53"/>
      <c r="K3" s="53"/>
      <c r="L3" s="53"/>
      <c r="M3" s="53"/>
    </row>
    <row r="5" spans="1:18" x14ac:dyDescent="0.25">
      <c r="A5" s="17" t="s">
        <v>20</v>
      </c>
      <c r="C5" s="1"/>
      <c r="D5" s="1"/>
      <c r="E5" s="1"/>
      <c r="F5" s="1"/>
      <c r="G5" s="1"/>
    </row>
    <row r="6" spans="1:18" ht="77.25" x14ac:dyDescent="0.25">
      <c r="A6" s="2" t="s">
        <v>19</v>
      </c>
      <c r="B6" s="13" t="s">
        <v>16</v>
      </c>
      <c r="C6" s="11" t="s">
        <v>18</v>
      </c>
      <c r="D6" s="10" t="s">
        <v>14</v>
      </c>
      <c r="E6" s="10" t="s">
        <v>23</v>
      </c>
      <c r="F6" s="8" t="s">
        <v>12</v>
      </c>
      <c r="G6" s="9" t="s">
        <v>15</v>
      </c>
      <c r="J6"/>
    </row>
    <row r="7" spans="1:18" x14ac:dyDescent="0.25">
      <c r="A7" s="3">
        <v>10</v>
      </c>
      <c r="B7" s="3" t="s">
        <v>2</v>
      </c>
      <c r="C7" s="19">
        <v>61.925213745047813</v>
      </c>
      <c r="D7" s="19">
        <f t="shared" ref="D7:D16" si="0">$C$16-C7</f>
        <v>15.397930100932953</v>
      </c>
      <c r="E7" s="23">
        <f t="shared" ref="E7:E16" si="1">-EXP(-$B$3*C7)</f>
        <v>-0.99382661276941031</v>
      </c>
      <c r="F7" s="23">
        <f>E7*-$B$3</f>
        <v>9.9382661276941034E-5</v>
      </c>
      <c r="G7" s="22">
        <f>F7/$F$16</f>
        <v>1.0015409791000498</v>
      </c>
      <c r="J7"/>
    </row>
    <row r="8" spans="1:18" x14ac:dyDescent="0.25">
      <c r="A8" s="3">
        <v>9</v>
      </c>
      <c r="B8" s="3" t="s">
        <v>3</v>
      </c>
      <c r="C8" s="19">
        <v>65.953454828519668</v>
      </c>
      <c r="D8" s="19">
        <f t="shared" si="0"/>
        <v>11.369689017461099</v>
      </c>
      <c r="E8" s="23">
        <f t="shared" si="1"/>
        <v>-0.99342635607220575</v>
      </c>
      <c r="F8" s="23">
        <f t="shared" ref="F8:F16" si="2">E8*-$B$3</f>
        <v>9.9342635607220582E-5</v>
      </c>
      <c r="G8" s="22">
        <f t="shared" ref="G8:G16" si="3">F8/$F$16</f>
        <v>1.0011376154959171</v>
      </c>
      <c r="J8"/>
    </row>
    <row r="9" spans="1:18" x14ac:dyDescent="0.25">
      <c r="A9" s="3">
        <v>8</v>
      </c>
      <c r="B9" s="3" t="s">
        <v>4</v>
      </c>
      <c r="C9" s="19">
        <v>66.81695247332172</v>
      </c>
      <c r="D9" s="19">
        <f t="shared" si="0"/>
        <v>10.506191372659046</v>
      </c>
      <c r="E9" s="23">
        <f t="shared" si="1"/>
        <v>-0.9933405776438573</v>
      </c>
      <c r="F9" s="23">
        <f t="shared" si="2"/>
        <v>9.9334057764385731E-5</v>
      </c>
      <c r="G9" s="22">
        <f t="shared" si="3"/>
        <v>1.0010511712308814</v>
      </c>
      <c r="J9"/>
    </row>
    <row r="10" spans="1:18" x14ac:dyDescent="0.25">
      <c r="A10" s="3">
        <v>7</v>
      </c>
      <c r="B10" s="3" t="s">
        <v>5</v>
      </c>
      <c r="C10" s="19">
        <v>68.975036101886801</v>
      </c>
      <c r="D10" s="19">
        <f t="shared" si="0"/>
        <v>8.3481077440939657</v>
      </c>
      <c r="E10" s="23">
        <f t="shared" si="1"/>
        <v>-0.99312622956992247</v>
      </c>
      <c r="F10" s="23">
        <f t="shared" si="2"/>
        <v>9.9312622956992253E-5</v>
      </c>
      <c r="G10" s="22">
        <f t="shared" si="3"/>
        <v>1.0008351593259088</v>
      </c>
      <c r="J10"/>
    </row>
    <row r="11" spans="1:18" x14ac:dyDescent="0.25">
      <c r="A11" s="3">
        <v>6</v>
      </c>
      <c r="B11" s="3" t="s">
        <v>6</v>
      </c>
      <c r="C11" s="19">
        <v>70.344928147144799</v>
      </c>
      <c r="D11" s="19">
        <f t="shared" si="0"/>
        <v>6.9782156988359674</v>
      </c>
      <c r="E11" s="23">
        <f t="shared" si="1"/>
        <v>-0.99299019131583877</v>
      </c>
      <c r="F11" s="23">
        <f t="shared" si="2"/>
        <v>9.9299019131583876E-5</v>
      </c>
      <c r="G11" s="22">
        <f t="shared" si="3"/>
        <v>1.0006980651039996</v>
      </c>
      <c r="J11"/>
    </row>
    <row r="12" spans="1:18" x14ac:dyDescent="0.25">
      <c r="A12" s="3">
        <v>5</v>
      </c>
      <c r="B12" s="3" t="s">
        <v>7</v>
      </c>
      <c r="C12" s="19">
        <v>72.213544204351976</v>
      </c>
      <c r="D12" s="19">
        <f t="shared" si="0"/>
        <v>5.1095996416287903</v>
      </c>
      <c r="E12" s="23">
        <f t="shared" si="1"/>
        <v>-0.99280465690939301</v>
      </c>
      <c r="F12" s="23">
        <f t="shared" si="2"/>
        <v>9.92804656909393E-5</v>
      </c>
      <c r="G12" s="22">
        <f t="shared" si="3"/>
        <v>1.0005110905264418</v>
      </c>
      <c r="J12"/>
    </row>
    <row r="13" spans="1:18" x14ac:dyDescent="0.25">
      <c r="A13" s="3">
        <v>4</v>
      </c>
      <c r="B13" s="3" t="s">
        <v>8</v>
      </c>
      <c r="C13" s="19">
        <v>72.648214965877315</v>
      </c>
      <c r="D13" s="19">
        <f t="shared" si="0"/>
        <v>4.674928880103451</v>
      </c>
      <c r="E13" s="23">
        <f t="shared" si="1"/>
        <v>-0.99276150353164894</v>
      </c>
      <c r="F13" s="23">
        <f t="shared" si="2"/>
        <v>9.9276150353164898E-5</v>
      </c>
      <c r="G13" s="22">
        <f t="shared" si="3"/>
        <v>1.0004676021798409</v>
      </c>
      <c r="J13"/>
    </row>
    <row r="14" spans="1:18" x14ac:dyDescent="0.25">
      <c r="A14" s="3">
        <v>3</v>
      </c>
      <c r="B14" s="3" t="s">
        <v>9</v>
      </c>
      <c r="C14" s="19">
        <v>74.561155997724143</v>
      </c>
      <c r="D14" s="19">
        <f t="shared" si="0"/>
        <v>2.7619878482566236</v>
      </c>
      <c r="E14" s="23">
        <f t="shared" si="1"/>
        <v>-0.99257161227327262</v>
      </c>
      <c r="F14" s="23">
        <f t="shared" si="2"/>
        <v>9.9257161227327267E-5</v>
      </c>
      <c r="G14" s="22">
        <f t="shared" si="3"/>
        <v>1.0002762369312219</v>
      </c>
      <c r="J14"/>
    </row>
    <row r="15" spans="1:18" x14ac:dyDescent="0.25">
      <c r="A15" s="3">
        <v>2</v>
      </c>
      <c r="B15" s="3" t="s">
        <v>10</v>
      </c>
      <c r="C15" s="19">
        <v>75.597859352178702</v>
      </c>
      <c r="D15" s="19">
        <f t="shared" si="0"/>
        <v>1.7252844938020644</v>
      </c>
      <c r="E15" s="23">
        <f t="shared" si="1"/>
        <v>-0.99246871737494102</v>
      </c>
      <c r="F15" s="23">
        <f t="shared" si="2"/>
        <v>9.9246871737494112E-5</v>
      </c>
      <c r="G15" s="22">
        <f t="shared" si="3"/>
        <v>1.0001725433332691</v>
      </c>
      <c r="J15"/>
    </row>
    <row r="16" spans="1:18" x14ac:dyDescent="0.25">
      <c r="A16" s="3">
        <v>1</v>
      </c>
      <c r="B16" s="4" t="s">
        <v>11</v>
      </c>
      <c r="C16" s="20">
        <v>77.323143845980766</v>
      </c>
      <c r="D16" s="20">
        <f t="shared" si="0"/>
        <v>0</v>
      </c>
      <c r="E16" s="23">
        <f t="shared" si="1"/>
        <v>-0.99229750305616915</v>
      </c>
      <c r="F16" s="23">
        <f t="shared" si="2"/>
        <v>9.9229750305616921E-5</v>
      </c>
      <c r="G16" s="22">
        <f t="shared" si="3"/>
        <v>1</v>
      </c>
      <c r="J16"/>
    </row>
    <row r="17" spans="1:12" x14ac:dyDescent="0.25">
      <c r="G17" s="6"/>
      <c r="J17"/>
    </row>
    <row r="18" spans="1:12" ht="61.5" customHeight="1" x14ac:dyDescent="0.3">
      <c r="A18" s="48" t="s">
        <v>42</v>
      </c>
      <c r="B18" s="48"/>
      <c r="C18" s="48"/>
      <c r="D18" s="48"/>
      <c r="E18" s="48"/>
      <c r="F18" s="48"/>
      <c r="G18" s="48"/>
      <c r="H18" s="48"/>
      <c r="I18" s="48"/>
      <c r="J18" s="48"/>
      <c r="K18" s="48"/>
    </row>
    <row r="19" spans="1:12" ht="13.5" customHeight="1" x14ac:dyDescent="0.3">
      <c r="A19" s="24"/>
      <c r="B19" s="24"/>
      <c r="C19" s="24"/>
      <c r="D19" s="24"/>
      <c r="E19" s="24"/>
      <c r="F19" s="24"/>
      <c r="G19" s="24"/>
      <c r="H19" s="24"/>
      <c r="I19" s="24"/>
      <c r="J19" s="24"/>
      <c r="K19" s="24"/>
    </row>
    <row r="20" spans="1:12" ht="15.75" x14ac:dyDescent="0.25">
      <c r="B20" s="49" t="s">
        <v>21</v>
      </c>
      <c r="C20" s="49"/>
      <c r="D20" s="49"/>
      <c r="E20" s="49"/>
      <c r="F20" s="49"/>
      <c r="G20" s="49"/>
      <c r="H20" s="49"/>
      <c r="I20" s="49"/>
      <c r="J20" s="49"/>
      <c r="K20" s="49"/>
      <c r="L20" s="49"/>
    </row>
    <row r="21" spans="1:12" ht="28.5" x14ac:dyDescent="0.25">
      <c r="B21" s="14" t="s">
        <v>17</v>
      </c>
      <c r="C21" s="14" t="s">
        <v>2</v>
      </c>
      <c r="D21" s="14" t="s">
        <v>3</v>
      </c>
      <c r="E21" s="14" t="s">
        <v>4</v>
      </c>
      <c r="F21" s="14" t="s">
        <v>5</v>
      </c>
      <c r="G21" s="14" t="s">
        <v>6</v>
      </c>
      <c r="H21" s="14" t="s">
        <v>7</v>
      </c>
      <c r="I21" s="14" t="s">
        <v>8</v>
      </c>
      <c r="J21" s="14" t="s">
        <v>9</v>
      </c>
      <c r="K21" s="14" t="s">
        <v>10</v>
      </c>
      <c r="L21" s="14" t="s">
        <v>11</v>
      </c>
    </row>
    <row r="22" spans="1:12" x14ac:dyDescent="0.25">
      <c r="B22" s="15">
        <v>0</v>
      </c>
      <c r="C22" s="6">
        <f>G7</f>
        <v>1.0015409791000498</v>
      </c>
      <c r="D22" s="6">
        <f>G8</f>
        <v>1.0011376154959171</v>
      </c>
      <c r="E22" s="6">
        <f>G9</f>
        <v>1.0010511712308814</v>
      </c>
      <c r="F22" s="6">
        <f>G10</f>
        <v>1.0008351593259088</v>
      </c>
      <c r="G22" s="6">
        <f>G11</f>
        <v>1.0006980651039996</v>
      </c>
      <c r="H22" s="6">
        <f>G12</f>
        <v>1.0005110905264418</v>
      </c>
      <c r="I22" s="6">
        <f>G13</f>
        <v>1.0004676021798409</v>
      </c>
      <c r="J22" s="6">
        <f>G14</f>
        <v>1.0002762369312219</v>
      </c>
      <c r="K22" s="6">
        <f>G15</f>
        <v>1.0001725433332691</v>
      </c>
      <c r="L22" s="6">
        <f>G16</f>
        <v>1</v>
      </c>
    </row>
    <row r="23" spans="1:12" x14ac:dyDescent="0.25">
      <c r="B23" s="15">
        <v>0.01</v>
      </c>
      <c r="C23" s="6">
        <f t="dataTable" ref="C23:L42" dt2D="0" dtr="0" r1="B3"/>
        <v>1.1664667418443457</v>
      </c>
      <c r="D23" s="6">
        <v>1.1204124653829417</v>
      </c>
      <c r="E23" s="6">
        <v>1.1107793807176485</v>
      </c>
      <c r="F23" s="6">
        <v>1.0870646450533088</v>
      </c>
      <c r="G23" s="6">
        <v>1.072274568288403</v>
      </c>
      <c r="H23" s="6">
        <v>1.0524239173586338</v>
      </c>
      <c r="I23" s="6">
        <v>1.0478592660917783</v>
      </c>
      <c r="J23" s="6">
        <v>1.0280048433815911</v>
      </c>
      <c r="K23" s="6">
        <v>1.0174025348872988</v>
      </c>
      <c r="L23" s="6">
        <v>1</v>
      </c>
    </row>
    <row r="24" spans="1:12" x14ac:dyDescent="0.25">
      <c r="B24" s="15">
        <v>0.02</v>
      </c>
      <c r="C24" s="6">
        <v>1.3606446598289632</v>
      </c>
      <c r="D24" s="6">
        <v>1.2553240925854814</v>
      </c>
      <c r="E24" s="6">
        <v>1.2338308326274829</v>
      </c>
      <c r="F24" s="6">
        <v>1.181709542524876</v>
      </c>
      <c r="G24" s="6">
        <v>1.149772749798081</v>
      </c>
      <c r="H24" s="6">
        <v>1.1075961018284923</v>
      </c>
      <c r="I24" s="6">
        <v>1.0980090415343999</v>
      </c>
      <c r="J24" s="6">
        <v>1.0567939580160095</v>
      </c>
      <c r="K24" s="6">
        <v>1.0351079179951013</v>
      </c>
      <c r="L24" s="6">
        <v>1</v>
      </c>
    </row>
    <row r="25" spans="1:12" x14ac:dyDescent="0.25">
      <c r="B25" s="15">
        <v>0.03</v>
      </c>
      <c r="C25" s="6">
        <v>1.5871467431585984</v>
      </c>
      <c r="D25" s="6">
        <v>1.4064807614283028</v>
      </c>
      <c r="E25" s="6">
        <v>1.3705138481762964</v>
      </c>
      <c r="F25" s="6">
        <v>1.2845946644009123</v>
      </c>
      <c r="G25" s="6">
        <v>1.2328720789195073</v>
      </c>
      <c r="H25" s="6">
        <v>1.165660628337494</v>
      </c>
      <c r="I25" s="6">
        <v>1.150558948424373</v>
      </c>
      <c r="J25" s="6">
        <v>1.0863893072968596</v>
      </c>
      <c r="K25" s="6">
        <v>1.0531214196501304</v>
      </c>
      <c r="L25" s="6">
        <v>1</v>
      </c>
    </row>
    <row r="26" spans="1:12" x14ac:dyDescent="0.25">
      <c r="B26" s="15">
        <v>0.04</v>
      </c>
      <c r="C26" s="6">
        <v>1.8513538903210749</v>
      </c>
      <c r="D26" s="6">
        <v>1.5758385774255625</v>
      </c>
      <c r="E26" s="6">
        <v>1.5223385235422278</v>
      </c>
      <c r="F26" s="6">
        <v>1.396437442894352</v>
      </c>
      <c r="G26" s="6">
        <v>1.3219773761782405</v>
      </c>
      <c r="H26" s="6">
        <v>1.2267691247856722</v>
      </c>
      <c r="I26" s="6">
        <v>1.2056238552912919</v>
      </c>
      <c r="J26" s="6">
        <v>1.1168134696991434</v>
      </c>
      <c r="K26" s="6">
        <v>1.0714484018961534</v>
      </c>
      <c r="L26" s="6">
        <v>1</v>
      </c>
    </row>
    <row r="27" spans="1:12" x14ac:dyDescent="0.25">
      <c r="B27" s="15">
        <v>0.05</v>
      </c>
      <c r="C27" s="6">
        <v>2.159542740443678</v>
      </c>
      <c r="D27" s="6">
        <v>1.7655891855789214</v>
      </c>
      <c r="E27" s="6">
        <v>1.6909822424228558</v>
      </c>
      <c r="F27" s="6">
        <v>1.5180177731990991</v>
      </c>
      <c r="G27" s="6">
        <v>1.4175227203285592</v>
      </c>
      <c r="H27" s="6">
        <v>1.2910811680015604</v>
      </c>
      <c r="I27" s="6">
        <v>1.2633241281882728</v>
      </c>
      <c r="J27" s="6">
        <v>1.1480896560045197</v>
      </c>
      <c r="K27" s="6">
        <v>1.0900943200900919</v>
      </c>
      <c r="L27" s="6">
        <v>1</v>
      </c>
    </row>
    <row r="28" spans="1:12" x14ac:dyDescent="0.25">
      <c r="B28" s="15">
        <v>0.06</v>
      </c>
      <c r="C28" s="6">
        <v>2.5190347843189458</v>
      </c>
      <c r="D28" s="6">
        <v>1.9781881322679389</v>
      </c>
      <c r="E28" s="6">
        <v>1.8783082080430002</v>
      </c>
      <c r="F28" s="6">
        <v>1.6501834518072924</v>
      </c>
      <c r="G28" s="6">
        <v>1.5199735629793079</v>
      </c>
      <c r="H28" s="6">
        <v>1.3587647004561614</v>
      </c>
      <c r="I28" s="6">
        <v>1.3237858937993989</v>
      </c>
      <c r="J28" s="6">
        <v>1.1802417270089502</v>
      </c>
      <c r="K28" s="6">
        <v>1.1090647245259062</v>
      </c>
      <c r="L28" s="6">
        <v>1</v>
      </c>
    </row>
    <row r="29" spans="1:12" x14ac:dyDescent="0.25">
      <c r="B29" s="15">
        <v>7.0000000000000007E-2</v>
      </c>
      <c r="C29" s="6">
        <v>2.9383702974570975</v>
      </c>
      <c r="D29" s="6">
        <v>2.2163866422655993</v>
      </c>
      <c r="E29" s="6">
        <v>2.0863860281268805</v>
      </c>
      <c r="F29" s="6">
        <v>1.7938560883117387</v>
      </c>
      <c r="G29" s="6">
        <v>1.6298289960534242</v>
      </c>
      <c r="H29" s="6">
        <v>1.4299964688227047</v>
      </c>
      <c r="I29" s="6">
        <v>1.3871413151392875</v>
      </c>
      <c r="J29" s="6">
        <v>1.2132942117262562</v>
      </c>
      <c r="K29" s="6">
        <v>1.1283652620867415</v>
      </c>
      <c r="L29" s="6">
        <v>1</v>
      </c>
    </row>
    <row r="30" spans="1:12" x14ac:dyDescent="0.25">
      <c r="B30" s="15">
        <v>0.08</v>
      </c>
      <c r="C30" s="6">
        <v>3.4275112272069799</v>
      </c>
      <c r="D30" s="6">
        <v>2.4832672221026204</v>
      </c>
      <c r="E30" s="6">
        <v>2.3175145802607311</v>
      </c>
      <c r="F30" s="6">
        <v>1.9500375319173173</v>
      </c>
      <c r="G30" s="6">
        <v>1.7476241831271058</v>
      </c>
      <c r="H30" s="6">
        <v>1.5049624855274051</v>
      </c>
      <c r="I30" s="6">
        <v>1.4535288804474382</v>
      </c>
      <c r="J30" s="6">
        <v>1.2472723261014398</v>
      </c>
      <c r="K30" s="6">
        <v>1.1480016779258211</v>
      </c>
      <c r="L30" s="6">
        <v>1</v>
      </c>
    </row>
    <row r="31" spans="1:12" x14ac:dyDescent="0.25">
      <c r="B31" s="15">
        <v>0.09</v>
      </c>
      <c r="C31" s="6">
        <v>3.998077853835039</v>
      </c>
      <c r="D31" s="6">
        <v>2.7822835505206447</v>
      </c>
      <c r="E31" s="6">
        <v>2.5742474102661363</v>
      </c>
      <c r="F31" s="6">
        <v>2.1198168574743272</v>
      </c>
      <c r="G31" s="6">
        <v>1.8739329664929913</v>
      </c>
      <c r="H31" s="6">
        <v>1.5838585144965369</v>
      </c>
      <c r="I31" s="6">
        <v>1.5230937059088554</v>
      </c>
      <c r="J31" s="6">
        <v>1.2822019922481036</v>
      </c>
      <c r="K31" s="6">
        <v>1.1679798171766036</v>
      </c>
      <c r="L31" s="6">
        <v>1</v>
      </c>
    </row>
    <row r="32" spans="1:12" x14ac:dyDescent="0.25">
      <c r="B32" s="15">
        <v>0.1</v>
      </c>
      <c r="C32" s="6">
        <v>4.6636248478029891</v>
      </c>
      <c r="D32" s="6">
        <v>3.1173051722332379</v>
      </c>
      <c r="E32" s="6">
        <v>2.8594209441894294</v>
      </c>
      <c r="F32" s="6">
        <v>2.3043779597483498</v>
      </c>
      <c r="G32" s="6">
        <v>2.0093706626476773</v>
      </c>
      <c r="H32" s="6">
        <v>1.6668905823682725</v>
      </c>
      <c r="I32" s="6">
        <v>1.595987852862659</v>
      </c>
      <c r="J32" s="6">
        <v>1.3181098582245758</v>
      </c>
      <c r="K32" s="6">
        <v>1.1883056266926795</v>
      </c>
      <c r="L32" s="6">
        <v>1</v>
      </c>
    </row>
    <row r="33" spans="2:12" x14ac:dyDescent="0.25">
      <c r="B33" s="15">
        <v>0.11</v>
      </c>
      <c r="C33" s="6">
        <v>5.4399632814010932</v>
      </c>
      <c r="D33" s="6">
        <v>3.4926675733728425</v>
      </c>
      <c r="E33" s="6">
        <v>3.176185825597809</v>
      </c>
      <c r="F33" s="6">
        <v>2.5050078088825112</v>
      </c>
      <c r="G33" s="6">
        <v>2.154597059821922</v>
      </c>
      <c r="H33" s="6">
        <v>1.7542755165042327</v>
      </c>
      <c r="I33" s="6">
        <v>1.6723706601920609</v>
      </c>
      <c r="J33" s="6">
        <v>1.355023318363888</v>
      </c>
      <c r="K33" s="6">
        <v>1.208985156817973</v>
      </c>
      <c r="L33" s="6">
        <v>1</v>
      </c>
    </row>
    <row r="34" spans="2:12" x14ac:dyDescent="0.25">
      <c r="B34" s="15">
        <v>0.12</v>
      </c>
      <c r="C34" s="6">
        <v>6.3455362446087999</v>
      </c>
      <c r="D34" s="6">
        <v>3.9132282866457166</v>
      </c>
      <c r="E34" s="6">
        <v>3.528041724401707</v>
      </c>
      <c r="F34" s="6">
        <v>2.7231054246186313</v>
      </c>
      <c r="G34" s="6">
        <v>2.3103196321560122</v>
      </c>
      <c r="H34" s="6">
        <v>1.8462415112057222</v>
      </c>
      <c r="I34" s="6">
        <v>1.7524090926222742</v>
      </c>
      <c r="J34" s="6">
        <v>1.3929705341730703</v>
      </c>
      <c r="K34" s="6">
        <v>1.2300245631877242</v>
      </c>
      <c r="L34" s="6">
        <v>1</v>
      </c>
    </row>
    <row r="35" spans="2:12" x14ac:dyDescent="0.25">
      <c r="B35" s="15">
        <v>0.13</v>
      </c>
      <c r="C35" s="6">
        <v>7.4018569885040479</v>
      </c>
      <c r="D35" s="6">
        <v>4.3844297522469979</v>
      </c>
      <c r="E35" s="6">
        <v>3.9188760017769542</v>
      </c>
      <c r="F35" s="6">
        <v>2.960191631855793</v>
      </c>
      <c r="G35" s="6">
        <v>2.4772969861783118</v>
      </c>
      <c r="H35" s="6">
        <v>1.9430287236132551</v>
      </c>
      <c r="I35" s="6">
        <v>1.8362781056877358</v>
      </c>
      <c r="J35" s="6">
        <v>1.4319804558177609</v>
      </c>
      <c r="K35" s="6">
        <v>1.2514301085608339</v>
      </c>
      <c r="L35" s="6">
        <v>1</v>
      </c>
    </row>
    <row r="36" spans="2:12" x14ac:dyDescent="0.25">
      <c r="B36" s="15">
        <v>0.14000000000000001</v>
      </c>
      <c r="C36" s="6">
        <v>8.6340200049781117</v>
      </c>
      <c r="D36" s="6">
        <v>4.9123697480133757</v>
      </c>
      <c r="E36" s="6">
        <v>4.3530066583630589</v>
      </c>
      <c r="F36" s="6">
        <v>3.2179196655730928</v>
      </c>
      <c r="G36" s="6">
        <v>2.656342556376512</v>
      </c>
      <c r="H36" s="6">
        <v>2.0448899008454049</v>
      </c>
      <c r="I36" s="6">
        <v>1.9241610281663517</v>
      </c>
      <c r="J36" s="6">
        <v>1.4720828442084366</v>
      </c>
      <c r="K36" s="6">
        <v>1.2732081646840803</v>
      </c>
      <c r="L36" s="6">
        <v>1</v>
      </c>
    </row>
    <row r="37" spans="2:12" x14ac:dyDescent="0.25">
      <c r="B37" s="15">
        <v>0.15</v>
      </c>
      <c r="C37" s="6">
        <v>10.071297184225717</v>
      </c>
      <c r="D37" s="6">
        <v>5.5038803002442434</v>
      </c>
      <c r="E37" s="6">
        <v>4.8352300402363202</v>
      </c>
      <c r="F37" s="6">
        <v>3.4980866990662767</v>
      </c>
      <c r="G37" s="6">
        <v>2.8483285678647392</v>
      </c>
      <c r="H37" s="6">
        <v>2.1520910400148301</v>
      </c>
      <c r="I37" s="6">
        <v>2.0162499628167954</v>
      </c>
      <c r="J37" s="6">
        <v>1.5133082937052216</v>
      </c>
      <c r="K37" s="6">
        <v>1.2953652141887892</v>
      </c>
      <c r="L37" s="6">
        <v>1</v>
      </c>
    </row>
    <row r="38" spans="2:12" x14ac:dyDescent="0.25">
      <c r="B38" s="15">
        <v>0.16</v>
      </c>
      <c r="C38" s="6">
        <v>11.747833212629898</v>
      </c>
      <c r="D38" s="6">
        <v>6.1666160963692658</v>
      </c>
      <c r="E38" s="6">
        <v>5.370873829721071</v>
      </c>
      <c r="F38" s="6">
        <v>3.8026463758861828</v>
      </c>
      <c r="G38" s="6">
        <v>3.0541902854506837</v>
      </c>
      <c r="H38" s="6">
        <v>2.2649120828448246</v>
      </c>
      <c r="I38" s="6">
        <v>2.1127462062947826</v>
      </c>
      <c r="J38" s="6">
        <v>1.5556882554584963</v>
      </c>
      <c r="K38" s="6">
        <v>1.317907852520501</v>
      </c>
      <c r="L38" s="6">
        <v>1</v>
      </c>
    </row>
    <row r="39" spans="2:12" x14ac:dyDescent="0.25">
      <c r="B39" s="15">
        <v>0.17</v>
      </c>
      <c r="C39" s="6">
        <v>13.703456731267181</v>
      </c>
      <c r="D39" s="6">
        <v>6.9091535436032165</v>
      </c>
      <c r="E39" s="6">
        <v>5.9658559064901979</v>
      </c>
      <c r="F39" s="6">
        <v>4.133722432865965</v>
      </c>
      <c r="G39" s="6">
        <v>3.2749305698022679</v>
      </c>
      <c r="H39" s="6">
        <v>2.3836476467004544</v>
      </c>
      <c r="I39" s="6">
        <v>2.213860689166236</v>
      </c>
      <c r="J39" s="6">
        <v>1.5992550614031922</v>
      </c>
      <c r="K39" s="6">
        <v>1.3408427899022346</v>
      </c>
      <c r="L39" s="6">
        <v>1</v>
      </c>
    </row>
    <row r="40" spans="2:12" x14ac:dyDescent="0.25">
      <c r="B40" s="15">
        <v>0.18</v>
      </c>
      <c r="C40" s="6">
        <v>15.984626525326192</v>
      </c>
      <c r="D40" s="6">
        <v>7.7411017554977635</v>
      </c>
      <c r="E40" s="6">
        <v>6.6267497292619089</v>
      </c>
      <c r="F40" s="6">
        <v>4.4936235092323331</v>
      </c>
      <c r="G40" s="6">
        <v>3.5116247629092223</v>
      </c>
      <c r="H40" s="6">
        <v>2.508607793943177</v>
      </c>
      <c r="I40" s="6">
        <v>2.3198144369791716</v>
      </c>
      <c r="J40" s="6">
        <v>1.644041948925006</v>
      </c>
      <c r="K40" s="6">
        <v>1.3641768533318919</v>
      </c>
      <c r="L40" s="6">
        <v>1</v>
      </c>
    </row>
    <row r="41" spans="2:12" x14ac:dyDescent="0.25">
      <c r="B41" s="15">
        <v>0.19</v>
      </c>
      <c r="C41" s="6">
        <v>18.645535222595939</v>
      </c>
      <c r="D41" s="6">
        <v>8.6732269026574631</v>
      </c>
      <c r="E41" s="6">
        <v>7.3608569604403886</v>
      </c>
      <c r="F41" s="6">
        <v>4.88485924506685</v>
      </c>
      <c r="G41" s="6">
        <v>3.7654259266393466</v>
      </c>
      <c r="H41" s="6">
        <v>2.6401188416180794</v>
      </c>
      <c r="I41" s="6">
        <v>2.4308390534021065</v>
      </c>
      <c r="J41" s="6">
        <v>1.6900830862174165</v>
      </c>
      <c r="K41" s="6">
        <v>1.3879169886144462</v>
      </c>
      <c r="L41" s="6">
        <v>1</v>
      </c>
    </row>
    <row r="42" spans="2:12" x14ac:dyDescent="0.25">
      <c r="B42" s="15">
        <v>0.2</v>
      </c>
      <c r="C42" s="6">
        <v>21.749396721045454</v>
      </c>
      <c r="D42" s="6">
        <v>9.7175915368320958</v>
      </c>
      <c r="E42" s="6">
        <v>8.1762881360691679</v>
      </c>
      <c r="F42" s="6">
        <v>5.3101577813739693</v>
      </c>
      <c r="G42" s="6">
        <v>4.0375704599091673</v>
      </c>
      <c r="H42" s="6">
        <v>2.7785242135880388</v>
      </c>
      <c r="I42" s="6">
        <v>2.54717722648516</v>
      </c>
      <c r="J42" s="6">
        <v>1.7374135983488115</v>
      </c>
      <c r="K42" s="6">
        <v>1.4120702624294816</v>
      </c>
      <c r="L42" s="6">
        <v>1</v>
      </c>
    </row>
    <row r="43" spans="2:12" x14ac:dyDescent="0.25">
      <c r="J43"/>
    </row>
  </sheetData>
  <mergeCells count="5">
    <mergeCell ref="C3:M3"/>
    <mergeCell ref="A18:K18"/>
    <mergeCell ref="B20:L20"/>
    <mergeCell ref="A1:E1"/>
    <mergeCell ref="L1:R1"/>
  </mergeCells>
  <pageMargins left="0.7" right="0.7" top="0.75" bottom="0.75" header="0.3" footer="0.3"/>
  <pageSetup paperSize="9"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61301-21CF-4E81-9EE4-30ED765D1701}">
  <dimension ref="A1:N126"/>
  <sheetViews>
    <sheetView workbookViewId="0">
      <selection activeCell="A4" sqref="A4"/>
    </sheetView>
  </sheetViews>
  <sheetFormatPr defaultRowHeight="15" x14ac:dyDescent="0.25"/>
  <cols>
    <col min="3" max="3" width="11.5703125" customWidth="1"/>
    <col min="4" max="4" width="17.140625" style="7" customWidth="1"/>
    <col min="5" max="5" width="13.5703125" customWidth="1"/>
  </cols>
  <sheetData>
    <row r="1" spans="1:14" s="18" customFormat="1" ht="18.75" x14ac:dyDescent="0.3">
      <c r="A1" s="44" t="s">
        <v>43</v>
      </c>
      <c r="D1" s="25"/>
    </row>
    <row r="2" spans="1:14" s="18" customFormat="1" ht="60.75" customHeight="1" x14ac:dyDescent="0.3">
      <c r="A2" s="54" t="s">
        <v>46</v>
      </c>
      <c r="B2" s="54"/>
      <c r="C2" s="54"/>
      <c r="D2" s="54"/>
      <c r="E2" s="54"/>
      <c r="F2" s="54"/>
      <c r="G2" s="54"/>
      <c r="H2" s="45"/>
      <c r="I2" s="45"/>
      <c r="J2" s="45"/>
      <c r="K2" s="45"/>
      <c r="L2" s="45"/>
    </row>
    <row r="3" spans="1:14" s="18" customFormat="1" x14ac:dyDescent="0.25">
      <c r="D3" s="25"/>
    </row>
    <row r="4" spans="1:14" ht="60" customHeight="1" x14ac:dyDescent="0.3">
      <c r="A4" s="46">
        <v>0.01</v>
      </c>
      <c r="B4" s="47" t="s">
        <v>52</v>
      </c>
      <c r="C4" s="47"/>
      <c r="D4" s="47"/>
      <c r="E4" s="54" t="s">
        <v>47</v>
      </c>
      <c r="F4" s="54"/>
      <c r="G4" s="54"/>
      <c r="H4" s="54"/>
      <c r="I4" s="54"/>
      <c r="J4" s="54"/>
      <c r="K4" s="54"/>
      <c r="L4" s="54"/>
      <c r="M4" s="54"/>
      <c r="N4" s="54"/>
    </row>
    <row r="5" spans="1:14" ht="75" x14ac:dyDescent="0.25">
      <c r="A5" t="s">
        <v>0</v>
      </c>
      <c r="B5" t="s">
        <v>1</v>
      </c>
      <c r="C5" t="s">
        <v>12</v>
      </c>
      <c r="D5" s="12" t="s">
        <v>39</v>
      </c>
    </row>
    <row r="6" spans="1:14" x14ac:dyDescent="0.25">
      <c r="A6">
        <v>1</v>
      </c>
      <c r="B6" s="23">
        <f>-EXP(-$A$4*A6)</f>
        <v>-0.99004983374916811</v>
      </c>
      <c r="C6" s="23">
        <f>B6*-$A$4</f>
        <v>9.9004983374916811E-3</v>
      </c>
      <c r="D6">
        <f t="shared" ref="D6:D24" si="0">C6/$C$82</f>
        <v>2.1382762204968189</v>
      </c>
    </row>
    <row r="7" spans="1:14" x14ac:dyDescent="0.25">
      <c r="A7">
        <v>2</v>
      </c>
      <c r="B7" s="23">
        <f t="shared" ref="B7:B70" si="1">-EXP(-$A$4*A7)</f>
        <v>-0.98019867330675525</v>
      </c>
      <c r="C7" s="23">
        <f t="shared" ref="C7:C70" si="2">B7*-$A$4</f>
        <v>9.8019867330675532E-3</v>
      </c>
      <c r="D7">
        <f t="shared" si="0"/>
        <v>2.1170000166126748</v>
      </c>
    </row>
    <row r="8" spans="1:14" x14ac:dyDescent="0.25">
      <c r="A8">
        <v>3</v>
      </c>
      <c r="B8" s="23">
        <f t="shared" si="1"/>
        <v>-0.97044553354850815</v>
      </c>
      <c r="C8" s="23">
        <f t="shared" si="2"/>
        <v>9.7044553354850814E-3</v>
      </c>
      <c r="D8">
        <f t="shared" si="0"/>
        <v>2.0959355144943643</v>
      </c>
    </row>
    <row r="9" spans="1:14" x14ac:dyDescent="0.25">
      <c r="A9">
        <v>4</v>
      </c>
      <c r="B9" s="23">
        <f t="shared" si="1"/>
        <v>-0.96078943915232318</v>
      </c>
      <c r="C9" s="23">
        <f t="shared" si="2"/>
        <v>9.6078943915232327E-3</v>
      </c>
      <c r="D9">
        <f t="shared" si="0"/>
        <v>2.0750806076741228</v>
      </c>
    </row>
    <row r="10" spans="1:14" x14ac:dyDescent="0.25">
      <c r="A10">
        <v>5</v>
      </c>
      <c r="B10" s="23">
        <f t="shared" si="1"/>
        <v>-0.95122942450071402</v>
      </c>
      <c r="C10" s="23">
        <f t="shared" si="2"/>
        <v>9.5122942450071406E-3</v>
      </c>
      <c r="D10">
        <f t="shared" si="0"/>
        <v>2.0544332106438876</v>
      </c>
    </row>
    <row r="11" spans="1:14" x14ac:dyDescent="0.25">
      <c r="A11">
        <v>6</v>
      </c>
      <c r="B11" s="23">
        <f t="shared" si="1"/>
        <v>-0.94176453358424872</v>
      </c>
      <c r="C11" s="23">
        <f t="shared" si="2"/>
        <v>9.417645335842488E-3</v>
      </c>
      <c r="D11">
        <f t="shared" si="0"/>
        <v>2.0339912586467506</v>
      </c>
    </row>
    <row r="12" spans="1:14" x14ac:dyDescent="0.25">
      <c r="A12">
        <v>7</v>
      </c>
      <c r="B12" s="23">
        <f t="shared" si="1"/>
        <v>-0.93239381990594827</v>
      </c>
      <c r="C12" s="23">
        <f t="shared" si="2"/>
        <v>9.3239381990594828E-3</v>
      </c>
      <c r="D12">
        <f t="shared" si="0"/>
        <v>2.0137527074704766</v>
      </c>
    </row>
    <row r="13" spans="1:14" x14ac:dyDescent="0.25">
      <c r="A13">
        <v>8</v>
      </c>
      <c r="B13" s="23">
        <f t="shared" si="1"/>
        <v>-0.92311634638663576</v>
      </c>
      <c r="C13" s="23">
        <f t="shared" si="2"/>
        <v>9.2311634638663573E-3</v>
      </c>
      <c r="D13">
        <f t="shared" si="0"/>
        <v>1.9937155332430823</v>
      </c>
    </row>
    <row r="14" spans="1:14" x14ac:dyDescent="0.25">
      <c r="A14">
        <v>9</v>
      </c>
      <c r="B14" s="23">
        <f t="shared" si="1"/>
        <v>-0.91393118527122819</v>
      </c>
      <c r="C14" s="23">
        <f t="shared" si="2"/>
        <v>9.1393118527122817E-3</v>
      </c>
      <c r="D14">
        <f t="shared" si="0"/>
        <v>1.9738777322304475</v>
      </c>
    </row>
    <row r="15" spans="1:14" x14ac:dyDescent="0.25">
      <c r="A15">
        <v>10</v>
      </c>
      <c r="B15" s="23">
        <f t="shared" si="1"/>
        <v>-0.90483741803595952</v>
      </c>
      <c r="C15" s="23">
        <f t="shared" si="2"/>
        <v>9.048374180359595E-3</v>
      </c>
      <c r="D15">
        <f t="shared" si="0"/>
        <v>1.9542373206359394</v>
      </c>
    </row>
    <row r="16" spans="1:14" x14ac:dyDescent="0.25">
      <c r="A16">
        <v>11</v>
      </c>
      <c r="B16" s="23">
        <f t="shared" si="1"/>
        <v>-0.89583413529652822</v>
      </c>
      <c r="C16" s="23">
        <f t="shared" si="2"/>
        <v>8.9583413529652819E-3</v>
      </c>
      <c r="D16">
        <f t="shared" si="0"/>
        <v>1.9347923344020312</v>
      </c>
    </row>
    <row r="17" spans="1:4" x14ac:dyDescent="0.25">
      <c r="A17">
        <v>12</v>
      </c>
      <c r="B17" s="23">
        <f t="shared" si="1"/>
        <v>-0.88692043671715748</v>
      </c>
      <c r="C17" s="23">
        <f t="shared" si="2"/>
        <v>8.8692043671715747E-3</v>
      </c>
      <c r="D17">
        <f t="shared" si="0"/>
        <v>1.915540829013896</v>
      </c>
    </row>
    <row r="18" spans="1:4" x14ac:dyDescent="0.25">
      <c r="A18">
        <v>13</v>
      </c>
      <c r="B18" s="23">
        <f t="shared" si="1"/>
        <v>-0.8780954309205613</v>
      </c>
      <c r="C18" s="23">
        <f t="shared" si="2"/>
        <v>8.780954309205613E-3</v>
      </c>
      <c r="D18">
        <f t="shared" si="0"/>
        <v>1.8964808793049512</v>
      </c>
    </row>
    <row r="19" spans="1:4" x14ac:dyDescent="0.25">
      <c r="A19">
        <v>14</v>
      </c>
      <c r="B19" s="23">
        <f t="shared" si="1"/>
        <v>-0.86935823539880586</v>
      </c>
      <c r="C19" s="23">
        <f t="shared" si="2"/>
        <v>8.6935823539880594E-3</v>
      </c>
      <c r="D19">
        <f t="shared" si="0"/>
        <v>1.8776105792643434</v>
      </c>
    </row>
    <row r="20" spans="1:4" x14ac:dyDescent="0.25">
      <c r="A20">
        <v>15</v>
      </c>
      <c r="B20" s="23">
        <f t="shared" si="1"/>
        <v>-0.86070797642505781</v>
      </c>
      <c r="C20" s="23">
        <f t="shared" si="2"/>
        <v>8.6070797642505779E-3</v>
      </c>
      <c r="D20">
        <f t="shared" si="0"/>
        <v>1.8589280418463419</v>
      </c>
    </row>
    <row r="21" spans="1:4" x14ac:dyDescent="0.25">
      <c r="A21">
        <v>16</v>
      </c>
      <c r="B21" s="23">
        <f t="shared" si="1"/>
        <v>-0.85214378896621135</v>
      </c>
      <c r="C21" s="23">
        <f t="shared" si="2"/>
        <v>8.5214378896621128E-3</v>
      </c>
      <c r="D21">
        <f t="shared" si="0"/>
        <v>1.8404313987816372</v>
      </c>
    </row>
    <row r="22" spans="1:4" x14ac:dyDescent="0.25">
      <c r="A22">
        <v>17</v>
      </c>
      <c r="B22" s="23">
        <f t="shared" si="1"/>
        <v>-0.8436648165963837</v>
      </c>
      <c r="C22" s="23">
        <f t="shared" si="2"/>
        <v>8.4366481659638379E-3</v>
      </c>
      <c r="D22">
        <f t="shared" si="0"/>
        <v>1.8221188003905091</v>
      </c>
    </row>
    <row r="23" spans="1:4" x14ac:dyDescent="0.25">
      <c r="A23">
        <v>18</v>
      </c>
      <c r="B23" s="23">
        <f t="shared" si="1"/>
        <v>-0.835270211411272</v>
      </c>
      <c r="C23" s="23">
        <f t="shared" si="2"/>
        <v>8.3527021141127193E-3</v>
      </c>
      <c r="D23">
        <f t="shared" si="0"/>
        <v>1.8039884153978567</v>
      </c>
    </row>
    <row r="24" spans="1:4" x14ac:dyDescent="0.25">
      <c r="A24">
        <v>19</v>
      </c>
      <c r="B24" s="23">
        <f t="shared" si="1"/>
        <v>-0.82695913394336229</v>
      </c>
      <c r="C24" s="23">
        <f t="shared" si="2"/>
        <v>8.2695913394336233E-3</v>
      </c>
      <c r="D24">
        <f t="shared" si="0"/>
        <v>1.7860384307500734</v>
      </c>
    </row>
    <row r="25" spans="1:4" x14ac:dyDescent="0.25">
      <c r="A25">
        <v>20</v>
      </c>
      <c r="B25" s="23">
        <f t="shared" si="1"/>
        <v>-0.81873075307798182</v>
      </c>
      <c r="C25" s="23">
        <f t="shared" si="2"/>
        <v>8.187307530779819E-3</v>
      </c>
      <c r="D25">
        <f>C25/$C$82</f>
        <v>1.7682670514337353</v>
      </c>
    </row>
    <row r="26" spans="1:4" x14ac:dyDescent="0.25">
      <c r="A26">
        <v>21</v>
      </c>
      <c r="B26" s="23">
        <f t="shared" si="1"/>
        <v>-0.81058424597018708</v>
      </c>
      <c r="C26" s="23">
        <f t="shared" si="2"/>
        <v>8.1058424597018706E-3</v>
      </c>
      <c r="D26">
        <f t="shared" ref="D26:D89" si="3">C26/$C$82</f>
        <v>1.750672500296101</v>
      </c>
    </row>
    <row r="27" spans="1:4" x14ac:dyDescent="0.25">
      <c r="A27">
        <v>22</v>
      </c>
      <c r="B27" s="23">
        <f t="shared" si="1"/>
        <v>-0.80251879796247849</v>
      </c>
      <c r="C27" s="23">
        <f t="shared" si="2"/>
        <v>8.0251879796247854E-3</v>
      </c>
      <c r="D27">
        <f t="shared" si="3"/>
        <v>1.7332530178673953</v>
      </c>
    </row>
    <row r="28" spans="1:4" x14ac:dyDescent="0.25">
      <c r="A28">
        <v>23</v>
      </c>
      <c r="B28" s="23">
        <f t="shared" si="1"/>
        <v>-0.79453360250333405</v>
      </c>
      <c r="C28" s="23">
        <f t="shared" si="2"/>
        <v>7.9453360250333407E-3</v>
      </c>
      <c r="D28">
        <f t="shared" si="3"/>
        <v>1.7160068621848585</v>
      </c>
    </row>
    <row r="29" spans="1:4" x14ac:dyDescent="0.25">
      <c r="A29">
        <v>24</v>
      </c>
      <c r="B29" s="23">
        <f t="shared" si="1"/>
        <v>-0.78662786106655347</v>
      </c>
      <c r="C29" s="23">
        <f t="shared" si="2"/>
        <v>7.8662786106655346E-3</v>
      </c>
      <c r="D29">
        <f t="shared" si="3"/>
        <v>1.6989323086185508</v>
      </c>
    </row>
    <row r="30" spans="1:4" x14ac:dyDescent="0.25">
      <c r="A30">
        <v>25</v>
      </c>
      <c r="B30" s="23">
        <f t="shared" si="1"/>
        <v>-0.77880078307140488</v>
      </c>
      <c r="C30" s="23">
        <f t="shared" si="2"/>
        <v>7.7880078307140492E-3</v>
      </c>
      <c r="D30">
        <f t="shared" si="3"/>
        <v>1.6820276496988864</v>
      </c>
    </row>
    <row r="31" spans="1:4" x14ac:dyDescent="0.25">
      <c r="A31">
        <v>26</v>
      </c>
      <c r="B31" s="23">
        <f t="shared" si="1"/>
        <v>-0.77105158580356625</v>
      </c>
      <c r="C31" s="23">
        <f t="shared" si="2"/>
        <v>7.7105158580356627E-3</v>
      </c>
      <c r="D31">
        <f t="shared" si="3"/>
        <v>1.6652911949458862</v>
      </c>
    </row>
    <row r="32" spans="1:4" x14ac:dyDescent="0.25">
      <c r="A32">
        <v>27</v>
      </c>
      <c r="B32" s="23">
        <f t="shared" si="1"/>
        <v>-0.76337949433685315</v>
      </c>
      <c r="C32" s="23">
        <f t="shared" si="2"/>
        <v>7.6337949433685319E-3</v>
      </c>
      <c r="D32">
        <f t="shared" si="3"/>
        <v>1.6487212707001282</v>
      </c>
    </row>
    <row r="33" spans="1:4" x14ac:dyDescent="0.25">
      <c r="A33">
        <v>28</v>
      </c>
      <c r="B33" s="23">
        <f t="shared" si="1"/>
        <v>-0.75578374145572547</v>
      </c>
      <c r="C33" s="23">
        <f t="shared" si="2"/>
        <v>7.5578374145572553E-3</v>
      </c>
      <c r="D33">
        <f t="shared" si="3"/>
        <v>1.6323162199553791</v>
      </c>
    </row>
    <row r="34" spans="1:4" x14ac:dyDescent="0.25">
      <c r="A34">
        <v>29</v>
      </c>
      <c r="B34" s="23">
        <f t="shared" si="1"/>
        <v>-0.74826356757856527</v>
      </c>
      <c r="C34" s="23">
        <f t="shared" si="2"/>
        <v>7.4826356757856528E-3</v>
      </c>
      <c r="D34">
        <f t="shared" si="3"/>
        <v>1.6160744021928934</v>
      </c>
    </row>
    <row r="35" spans="1:4" x14ac:dyDescent="0.25">
      <c r="A35">
        <v>30</v>
      </c>
      <c r="B35" s="23">
        <f t="shared" si="1"/>
        <v>-0.74081822068171788</v>
      </c>
      <c r="C35" s="23">
        <f t="shared" si="2"/>
        <v>7.408182206817179E-3</v>
      </c>
      <c r="D35">
        <f t="shared" si="3"/>
        <v>1.5999941932173602</v>
      </c>
    </row>
    <row r="36" spans="1:4" x14ac:dyDescent="0.25">
      <c r="A36">
        <v>31</v>
      </c>
      <c r="B36" s="23">
        <f t="shared" si="1"/>
        <v>-0.73344695622428924</v>
      </c>
      <c r="C36" s="23">
        <f t="shared" si="2"/>
        <v>7.3344695622428926E-3</v>
      </c>
      <c r="D36">
        <f t="shared" si="3"/>
        <v>1.5840739849944818</v>
      </c>
    </row>
    <row r="37" spans="1:4" x14ac:dyDescent="0.25">
      <c r="A37">
        <v>32</v>
      </c>
      <c r="B37" s="23">
        <f t="shared" si="1"/>
        <v>-0.72614903707369094</v>
      </c>
      <c r="C37" s="23">
        <f t="shared" si="2"/>
        <v>7.2614903707369097E-3</v>
      </c>
      <c r="D37">
        <f t="shared" si="3"/>
        <v>1.5683121854901689</v>
      </c>
    </row>
    <row r="38" spans="1:4" x14ac:dyDescent="0.25">
      <c r="A38">
        <v>33</v>
      </c>
      <c r="B38" s="23">
        <f t="shared" si="1"/>
        <v>-0.71892373343192617</v>
      </c>
      <c r="C38" s="23">
        <f t="shared" si="2"/>
        <v>7.1892373343192617E-3</v>
      </c>
      <c r="D38">
        <f t="shared" si="3"/>
        <v>1.552707218511336</v>
      </c>
    </row>
    <row r="39" spans="1:4" x14ac:dyDescent="0.25">
      <c r="A39">
        <v>34</v>
      </c>
      <c r="B39" s="23">
        <f t="shared" si="1"/>
        <v>-0.71177032276260965</v>
      </c>
      <c r="C39" s="23">
        <f t="shared" si="2"/>
        <v>7.1177032276260963E-3</v>
      </c>
      <c r="D39">
        <f t="shared" si="3"/>
        <v>1.5372575235482813</v>
      </c>
    </row>
    <row r="40" spans="1:4" x14ac:dyDescent="0.25">
      <c r="A40">
        <v>35</v>
      </c>
      <c r="B40" s="23">
        <f t="shared" si="1"/>
        <v>-0.70468808971871344</v>
      </c>
      <c r="C40" s="23">
        <f t="shared" si="2"/>
        <v>7.0468808971871346E-3</v>
      </c>
      <c r="D40">
        <f t="shared" si="3"/>
        <v>1.5219615556186339</v>
      </c>
    </row>
    <row r="41" spans="1:4" x14ac:dyDescent="0.25">
      <c r="A41">
        <v>36</v>
      </c>
      <c r="B41" s="23">
        <f t="shared" si="1"/>
        <v>-0.69767632607103103</v>
      </c>
      <c r="C41" s="23">
        <f t="shared" si="2"/>
        <v>6.9767632607103105E-3</v>
      </c>
      <c r="D41">
        <f t="shared" si="3"/>
        <v>1.5068177851128535</v>
      </c>
    </row>
    <row r="42" spans="1:4" x14ac:dyDescent="0.25">
      <c r="A42">
        <v>37</v>
      </c>
      <c r="B42" s="23">
        <f t="shared" si="1"/>
        <v>-0.69073433063735468</v>
      </c>
      <c r="C42" s="23">
        <f t="shared" si="2"/>
        <v>6.907343306373547E-3</v>
      </c>
      <c r="D42">
        <f t="shared" si="3"/>
        <v>1.4918246976412703</v>
      </c>
    </row>
    <row r="43" spans="1:4" x14ac:dyDescent="0.25">
      <c r="A43">
        <v>38</v>
      </c>
      <c r="B43" s="23">
        <f t="shared" si="1"/>
        <v>-0.68386140921235583</v>
      </c>
      <c r="C43" s="23">
        <f t="shared" si="2"/>
        <v>6.8386140921235586E-3</v>
      </c>
      <c r="D43">
        <f t="shared" si="3"/>
        <v>1.4769807938826425</v>
      </c>
    </row>
    <row r="44" spans="1:4" x14ac:dyDescent="0.25">
      <c r="A44">
        <v>39</v>
      </c>
      <c r="B44" s="23">
        <f t="shared" si="1"/>
        <v>-0.67705687449816465</v>
      </c>
      <c r="C44" s="23">
        <f t="shared" si="2"/>
        <v>6.7705687449816469E-3</v>
      </c>
      <c r="D44">
        <f t="shared" si="3"/>
        <v>1.4622845894342245</v>
      </c>
    </row>
    <row r="45" spans="1:4" x14ac:dyDescent="0.25">
      <c r="A45">
        <v>40</v>
      </c>
      <c r="B45" s="23">
        <f t="shared" si="1"/>
        <v>-0.67032004603563933</v>
      </c>
      <c r="C45" s="23">
        <f t="shared" si="2"/>
        <v>6.7032004603563931E-3</v>
      </c>
      <c r="D45">
        <f t="shared" si="3"/>
        <v>1.4477346146633245</v>
      </c>
    </row>
    <row r="46" spans="1:4" x14ac:dyDescent="0.25">
      <c r="A46">
        <v>41</v>
      </c>
      <c r="B46" s="23">
        <f t="shared" si="1"/>
        <v>-0.6636502501363194</v>
      </c>
      <c r="C46" s="23">
        <f t="shared" si="2"/>
        <v>6.6365025013631939E-3</v>
      </c>
      <c r="D46">
        <f t="shared" si="3"/>
        <v>1.4333294145603404</v>
      </c>
    </row>
    <row r="47" spans="1:4" x14ac:dyDescent="0.25">
      <c r="A47">
        <v>42</v>
      </c>
      <c r="B47" s="23">
        <f t="shared" si="1"/>
        <v>-0.65704681981505675</v>
      </c>
      <c r="C47" s="23">
        <f t="shared" si="2"/>
        <v>6.5704681981505675E-3</v>
      </c>
      <c r="D47">
        <f t="shared" si="3"/>
        <v>1.4190675485932571</v>
      </c>
    </row>
    <row r="48" spans="1:4" x14ac:dyDescent="0.25">
      <c r="A48">
        <v>43</v>
      </c>
      <c r="B48" s="23">
        <f t="shared" si="1"/>
        <v>-0.65050909472331653</v>
      </c>
      <c r="C48" s="23">
        <f t="shared" si="2"/>
        <v>6.505090947233165E-3</v>
      </c>
      <c r="D48">
        <f t="shared" si="3"/>
        <v>1.4049475905635938</v>
      </c>
    </row>
    <row r="49" spans="1:4" x14ac:dyDescent="0.25">
      <c r="A49">
        <v>44</v>
      </c>
      <c r="B49" s="23">
        <f t="shared" si="1"/>
        <v>-0.64403642108314141</v>
      </c>
      <c r="C49" s="23">
        <f t="shared" si="2"/>
        <v>6.4403642108314145E-3</v>
      </c>
      <c r="D49">
        <f t="shared" si="3"/>
        <v>1.3909681284637805</v>
      </c>
    </row>
    <row r="50" spans="1:4" x14ac:dyDescent="0.25">
      <c r="A50">
        <v>45</v>
      </c>
      <c r="B50" s="23">
        <f t="shared" si="1"/>
        <v>-0.63762815162177333</v>
      </c>
      <c r="C50" s="23">
        <f t="shared" si="2"/>
        <v>6.3762815162177336E-3</v>
      </c>
      <c r="D50">
        <f t="shared" si="3"/>
        <v>1.3771277643359572</v>
      </c>
    </row>
    <row r="51" spans="1:4" x14ac:dyDescent="0.25">
      <c r="A51">
        <v>46</v>
      </c>
      <c r="B51" s="23">
        <f t="shared" si="1"/>
        <v>-0.63128364550692595</v>
      </c>
      <c r="C51" s="23">
        <f t="shared" si="2"/>
        <v>6.3128364550692597E-3</v>
      </c>
      <c r="D51">
        <f t="shared" si="3"/>
        <v>1.3634251141321778</v>
      </c>
    </row>
    <row r="52" spans="1:4" x14ac:dyDescent="0.25">
      <c r="A52">
        <v>47</v>
      </c>
      <c r="B52" s="23">
        <f t="shared" si="1"/>
        <v>-0.62500226828270078</v>
      </c>
      <c r="C52" s="23">
        <f t="shared" si="2"/>
        <v>6.2500226828270077E-3</v>
      </c>
      <c r="D52">
        <f t="shared" si="3"/>
        <v>1.349858807576003</v>
      </c>
    </row>
    <row r="53" spans="1:4" x14ac:dyDescent="0.25">
      <c r="A53">
        <v>48</v>
      </c>
      <c r="B53" s="23">
        <f t="shared" si="1"/>
        <v>-0.61878339180614084</v>
      </c>
      <c r="C53" s="23">
        <f t="shared" si="2"/>
        <v>6.1878339180614084E-3</v>
      </c>
      <c r="D53">
        <f t="shared" si="3"/>
        <v>1.3364274880254721</v>
      </c>
    </row>
    <row r="54" spans="1:4" x14ac:dyDescent="0.25">
      <c r="A54">
        <v>49</v>
      </c>
      <c r="B54" s="23">
        <f t="shared" si="1"/>
        <v>-0.61262639418441611</v>
      </c>
      <c r="C54" s="23">
        <f t="shared" si="2"/>
        <v>6.1262639418441615E-3</v>
      </c>
      <c r="D54">
        <f t="shared" si="3"/>
        <v>1.3231298123374371</v>
      </c>
    </row>
    <row r="55" spans="1:4" x14ac:dyDescent="0.25">
      <c r="A55">
        <v>50</v>
      </c>
      <c r="B55" s="23">
        <f t="shared" si="1"/>
        <v>-0.60653065971263342</v>
      </c>
      <c r="C55" s="23">
        <f t="shared" si="2"/>
        <v>6.065306597126334E-3</v>
      </c>
      <c r="D55">
        <f t="shared" si="3"/>
        <v>1.3099644507332473</v>
      </c>
    </row>
    <row r="56" spans="1:4" x14ac:dyDescent="0.25">
      <c r="A56">
        <v>51</v>
      </c>
      <c r="B56" s="23">
        <f t="shared" si="1"/>
        <v>-0.6004955788122659</v>
      </c>
      <c r="C56" s="23">
        <f t="shared" si="2"/>
        <v>6.0049557881226593E-3</v>
      </c>
      <c r="D56">
        <f t="shared" si="3"/>
        <v>1.2969300866657718</v>
      </c>
    </row>
    <row r="57" spans="1:4" x14ac:dyDescent="0.25">
      <c r="A57">
        <v>52</v>
      </c>
      <c r="B57" s="23">
        <f t="shared" si="1"/>
        <v>-0.59452054797019438</v>
      </c>
      <c r="C57" s="23">
        <f t="shared" si="2"/>
        <v>5.9452054797019442E-3</v>
      </c>
      <c r="D57">
        <f t="shared" si="3"/>
        <v>1.2840254166877416</v>
      </c>
    </row>
    <row r="58" spans="1:4" x14ac:dyDescent="0.25">
      <c r="A58">
        <v>53</v>
      </c>
      <c r="B58" s="23">
        <f t="shared" si="1"/>
        <v>-0.58860496967835518</v>
      </c>
      <c r="C58" s="23">
        <f t="shared" si="2"/>
        <v>5.8860496967835518E-3</v>
      </c>
      <c r="D58">
        <f t="shared" si="3"/>
        <v>1.2712491503214047</v>
      </c>
    </row>
    <row r="59" spans="1:4" x14ac:dyDescent="0.25">
      <c r="A59">
        <v>54</v>
      </c>
      <c r="B59" s="23">
        <f t="shared" si="1"/>
        <v>-0.58274825237398964</v>
      </c>
      <c r="C59" s="23">
        <f t="shared" si="2"/>
        <v>5.8274825237398962E-3</v>
      </c>
      <c r="D59">
        <f t="shared" si="3"/>
        <v>1.2586000099294778</v>
      </c>
    </row>
    <row r="60" spans="1:4" x14ac:dyDescent="0.25">
      <c r="A60">
        <v>55</v>
      </c>
      <c r="B60" s="23">
        <f t="shared" si="1"/>
        <v>-0.57694981038048665</v>
      </c>
      <c r="C60" s="23">
        <f t="shared" si="2"/>
        <v>5.7694981038048663E-3</v>
      </c>
      <c r="D60">
        <f t="shared" si="3"/>
        <v>1.2460767305873806</v>
      </c>
    </row>
    <row r="61" spans="1:4" x14ac:dyDescent="0.25">
      <c r="A61">
        <v>56</v>
      </c>
      <c r="B61" s="23">
        <f t="shared" si="1"/>
        <v>-0.57120906384881487</v>
      </c>
      <c r="C61" s="23">
        <f t="shared" si="2"/>
        <v>5.712090638488149E-3</v>
      </c>
      <c r="D61">
        <f t="shared" si="3"/>
        <v>1.2336780599567432</v>
      </c>
    </row>
    <row r="62" spans="1:4" x14ac:dyDescent="0.25">
      <c r="A62">
        <v>57</v>
      </c>
      <c r="B62" s="23">
        <f t="shared" si="1"/>
        <v>-0.56552543869953709</v>
      </c>
      <c r="C62" s="23">
        <f t="shared" si="2"/>
        <v>5.6552543869953708E-3</v>
      </c>
      <c r="D62">
        <f t="shared" si="3"/>
        <v>1.2214027581601699</v>
      </c>
    </row>
    <row r="63" spans="1:4" x14ac:dyDescent="0.25">
      <c r="A63">
        <v>58</v>
      </c>
      <c r="B63" s="23">
        <f t="shared" si="1"/>
        <v>-0.55989836656540204</v>
      </c>
      <c r="C63" s="23">
        <f t="shared" si="2"/>
        <v>5.5989836656540207E-3</v>
      </c>
      <c r="D63">
        <f t="shared" si="3"/>
        <v>1.2092495976572515</v>
      </c>
    </row>
    <row r="64" spans="1:4" x14ac:dyDescent="0.25">
      <c r="A64">
        <v>59</v>
      </c>
      <c r="B64" s="23">
        <f t="shared" si="1"/>
        <v>-0.5543272847345071</v>
      </c>
      <c r="C64" s="23">
        <f t="shared" si="2"/>
        <v>5.543272847345071E-3</v>
      </c>
      <c r="D64">
        <f t="shared" si="3"/>
        <v>1.1972173631218104</v>
      </c>
    </row>
    <row r="65" spans="1:4" x14ac:dyDescent="0.25">
      <c r="A65">
        <v>60</v>
      </c>
      <c r="B65" s="23">
        <f t="shared" si="1"/>
        <v>-0.54881163609402639</v>
      </c>
      <c r="C65" s="23">
        <f t="shared" si="2"/>
        <v>5.4881163609402641E-3</v>
      </c>
      <c r="D65">
        <f t="shared" si="3"/>
        <v>1.1853048513203654</v>
      </c>
    </row>
    <row r="66" spans="1:4" x14ac:dyDescent="0.25">
      <c r="A66">
        <v>61</v>
      </c>
      <c r="B66" s="23">
        <f t="shared" si="1"/>
        <v>-0.54335086907449981</v>
      </c>
      <c r="C66" s="23">
        <f t="shared" si="2"/>
        <v>5.4335086907449986E-3</v>
      </c>
      <c r="D66">
        <f t="shared" si="3"/>
        <v>1.1735108709918103</v>
      </c>
    </row>
    <row r="67" spans="1:4" x14ac:dyDescent="0.25">
      <c r="A67">
        <v>62</v>
      </c>
      <c r="B67" s="23">
        <f t="shared" si="1"/>
        <v>-0.53794443759467447</v>
      </c>
      <c r="C67" s="23">
        <f t="shared" si="2"/>
        <v>5.3794443759467448E-3</v>
      </c>
      <c r="D67">
        <f t="shared" si="3"/>
        <v>1.1618342427282831</v>
      </c>
    </row>
    <row r="68" spans="1:4" x14ac:dyDescent="0.25">
      <c r="A68">
        <v>63</v>
      </c>
      <c r="B68" s="23">
        <f t="shared" si="1"/>
        <v>-0.53259180100689718</v>
      </c>
      <c r="C68" s="23">
        <f t="shared" si="2"/>
        <v>5.3259180100689715E-3</v>
      </c>
      <c r="D68">
        <f t="shared" si="3"/>
        <v>1.1502737988572271</v>
      </c>
    </row>
    <row r="69" spans="1:4" x14ac:dyDescent="0.25">
      <c r="A69">
        <v>64</v>
      </c>
      <c r="B69" s="23">
        <f t="shared" si="1"/>
        <v>-0.52729242404304855</v>
      </c>
      <c r="C69" s="23">
        <f t="shared" si="2"/>
        <v>5.2729242404304854E-3</v>
      </c>
      <c r="D69">
        <f t="shared" si="3"/>
        <v>1.1388283833246218</v>
      </c>
    </row>
    <row r="70" spans="1:4" x14ac:dyDescent="0.25">
      <c r="A70">
        <v>65</v>
      </c>
      <c r="B70" s="23">
        <f t="shared" si="1"/>
        <v>-0.52204577676101604</v>
      </c>
      <c r="C70" s="23">
        <f t="shared" si="2"/>
        <v>5.2204577676101607E-3</v>
      </c>
      <c r="D70">
        <f t="shared" si="3"/>
        <v>1.1274968515793757</v>
      </c>
    </row>
    <row r="71" spans="1:4" x14ac:dyDescent="0.25">
      <c r="A71">
        <v>66</v>
      </c>
      <c r="B71" s="23">
        <f t="shared" ref="B71:B125" si="4">-EXP(-$A$4*A71)</f>
        <v>-0.51685133449169918</v>
      </c>
      <c r="C71" s="23">
        <f t="shared" ref="C71:C125" si="5">B71*-$A$4</f>
        <v>5.1685133449169921E-3</v>
      </c>
      <c r="D71">
        <f t="shared" si="3"/>
        <v>1.1162780704588713</v>
      </c>
    </row>
    <row r="72" spans="1:4" x14ac:dyDescent="0.25">
      <c r="A72">
        <v>67</v>
      </c>
      <c r="B72" s="23">
        <f t="shared" si="4"/>
        <v>-0.51170857778654244</v>
      </c>
      <c r="C72" s="23">
        <f t="shared" si="5"/>
        <v>5.1170857778654244E-3</v>
      </c>
      <c r="D72">
        <f t="shared" si="3"/>
        <v>1.1051709180756475</v>
      </c>
    </row>
    <row r="73" spans="1:4" x14ac:dyDescent="0.25">
      <c r="A73">
        <v>68</v>
      </c>
      <c r="B73" s="23">
        <f t="shared" si="4"/>
        <v>-0.50661699236558955</v>
      </c>
      <c r="C73" s="23">
        <f t="shared" si="5"/>
        <v>5.0661699236558954E-3</v>
      </c>
      <c r="D73">
        <f t="shared" si="3"/>
        <v>1.0941742837052102</v>
      </c>
    </row>
    <row r="74" spans="1:4" x14ac:dyDescent="0.25">
      <c r="A74">
        <v>69</v>
      </c>
      <c r="B74" s="23">
        <f t="shared" si="4"/>
        <v>-0.50157606906605545</v>
      </c>
      <c r="C74" s="23">
        <f t="shared" si="5"/>
        <v>5.015760690660555E-3</v>
      </c>
      <c r="D74">
        <f t="shared" si="3"/>
        <v>1.0832870676749584</v>
      </c>
    </row>
    <row r="75" spans="1:4" x14ac:dyDescent="0.25">
      <c r="A75">
        <v>70</v>
      </c>
      <c r="B75" s="23">
        <f t="shared" si="4"/>
        <v>-0.49658530379140947</v>
      </c>
      <c r="C75" s="23">
        <f t="shared" si="5"/>
        <v>4.9658530379140947E-3</v>
      </c>
      <c r="D75">
        <f t="shared" si="3"/>
        <v>1.0725081812542163</v>
      </c>
    </row>
    <row r="76" spans="1:4" x14ac:dyDescent="0.25">
      <c r="A76">
        <v>71</v>
      </c>
      <c r="B76" s="23">
        <f t="shared" si="4"/>
        <v>-0.4916441974609651</v>
      </c>
      <c r="C76" s="23">
        <f t="shared" si="5"/>
        <v>4.9164419746096514E-3</v>
      </c>
      <c r="D76">
        <f t="shared" si="3"/>
        <v>1.0618365465453596</v>
      </c>
    </row>
    <row r="77" spans="1:4" x14ac:dyDescent="0.25">
      <c r="A77">
        <v>72</v>
      </c>
      <c r="B77" s="23">
        <f t="shared" si="4"/>
        <v>-0.48675225595997168</v>
      </c>
      <c r="C77" s="23">
        <f t="shared" si="5"/>
        <v>4.8675225595997173E-3</v>
      </c>
      <c r="D77">
        <f t="shared" si="3"/>
        <v>1.0512710963760241</v>
      </c>
    </row>
    <row r="78" spans="1:4" x14ac:dyDescent="0.25">
      <c r="A78">
        <v>73</v>
      </c>
      <c r="B78" s="23">
        <f t="shared" si="4"/>
        <v>-0.48190899009020244</v>
      </c>
      <c r="C78" s="23">
        <f t="shared" si="5"/>
        <v>4.8190899009020243E-3</v>
      </c>
      <c r="D78">
        <f t="shared" si="3"/>
        <v>1.0408107741923882</v>
      </c>
    </row>
    <row r="79" spans="1:4" x14ac:dyDescent="0.25">
      <c r="A79">
        <v>74</v>
      </c>
      <c r="B79" s="23">
        <f t="shared" si="4"/>
        <v>-0.47711391552103438</v>
      </c>
      <c r="C79" s="23">
        <f t="shared" si="5"/>
        <v>4.7711391552103443E-3</v>
      </c>
      <c r="D79">
        <f t="shared" si="3"/>
        <v>1.0304545339535169</v>
      </c>
    </row>
    <row r="80" spans="1:4" x14ac:dyDescent="0.25">
      <c r="A80">
        <v>75</v>
      </c>
      <c r="B80" s="23">
        <f t="shared" si="4"/>
        <v>-0.47236655274101469</v>
      </c>
      <c r="C80" s="23">
        <f t="shared" si="5"/>
        <v>4.723665527410147E-3</v>
      </c>
      <c r="D80">
        <f t="shared" si="3"/>
        <v>1.0202013400267558</v>
      </c>
    </row>
    <row r="81" spans="1:4" x14ac:dyDescent="0.25">
      <c r="A81">
        <v>76</v>
      </c>
      <c r="B81" s="23">
        <f t="shared" si="4"/>
        <v>-0.46766642700990924</v>
      </c>
      <c r="C81" s="23">
        <f t="shared" si="5"/>
        <v>4.676664270099092E-3</v>
      </c>
      <c r="D81">
        <f t="shared" si="3"/>
        <v>1.0100501670841679</v>
      </c>
    </row>
    <row r="82" spans="1:4" x14ac:dyDescent="0.25">
      <c r="A82" s="5">
        <v>77</v>
      </c>
      <c r="B82" s="23">
        <f t="shared" si="4"/>
        <v>-0.46301306831122807</v>
      </c>
      <c r="C82" s="23">
        <f t="shared" si="5"/>
        <v>4.6301306831122808E-3</v>
      </c>
      <c r="D82">
        <f t="shared" si="3"/>
        <v>1</v>
      </c>
    </row>
    <row r="83" spans="1:4" x14ac:dyDescent="0.25">
      <c r="A83" s="5">
        <v>78</v>
      </c>
      <c r="B83" s="23">
        <f t="shared" si="4"/>
        <v>-0.45840601130522352</v>
      </c>
      <c r="C83" s="23">
        <f t="shared" si="5"/>
        <v>4.5840601130522352E-3</v>
      </c>
      <c r="D83">
        <f t="shared" si="3"/>
        <v>0.990049833749168</v>
      </c>
    </row>
    <row r="84" spans="1:4" x14ac:dyDescent="0.25">
      <c r="A84">
        <v>79</v>
      </c>
      <c r="B84" s="23">
        <f t="shared" si="4"/>
        <v>-0.45384479528235583</v>
      </c>
      <c r="C84" s="23">
        <f t="shared" si="5"/>
        <v>4.538447952823558E-3</v>
      </c>
      <c r="D84">
        <f t="shared" si="3"/>
        <v>0.98019867330675525</v>
      </c>
    </row>
    <row r="85" spans="1:4" x14ac:dyDescent="0.25">
      <c r="A85">
        <v>80</v>
      </c>
      <c r="B85" s="23">
        <f t="shared" si="4"/>
        <v>-0.44932896411722156</v>
      </c>
      <c r="C85" s="23">
        <f t="shared" si="5"/>
        <v>4.4932896411722162E-3</v>
      </c>
      <c r="D85">
        <f t="shared" si="3"/>
        <v>0.97044553354850827</v>
      </c>
    </row>
    <row r="86" spans="1:4" x14ac:dyDescent="0.25">
      <c r="A86">
        <v>81</v>
      </c>
      <c r="B86" s="23">
        <f t="shared" si="4"/>
        <v>-0.44485806622294111</v>
      </c>
      <c r="C86" s="23">
        <f t="shared" si="5"/>
        <v>4.4485806622294108E-3</v>
      </c>
      <c r="D86">
        <f t="shared" si="3"/>
        <v>0.96078943915232307</v>
      </c>
    </row>
    <row r="87" spans="1:4" x14ac:dyDescent="0.25">
      <c r="A87">
        <v>82</v>
      </c>
      <c r="B87" s="23">
        <f t="shared" si="4"/>
        <v>-0.44043165450599925</v>
      </c>
      <c r="C87" s="23">
        <f t="shared" si="5"/>
        <v>4.4043165450599929E-3</v>
      </c>
      <c r="D87">
        <f t="shared" si="3"/>
        <v>0.95122942450071402</v>
      </c>
    </row>
    <row r="88" spans="1:4" x14ac:dyDescent="0.25">
      <c r="A88">
        <v>83</v>
      </c>
      <c r="B88" s="23">
        <f t="shared" si="4"/>
        <v>-0.43604928632153556</v>
      </c>
      <c r="C88" s="23">
        <f t="shared" si="5"/>
        <v>4.3604928632153556E-3</v>
      </c>
      <c r="D88">
        <f t="shared" si="3"/>
        <v>0.94176453358424861</v>
      </c>
    </row>
    <row r="89" spans="1:4" x14ac:dyDescent="0.25">
      <c r="A89">
        <v>84</v>
      </c>
      <c r="B89" s="23">
        <f t="shared" si="4"/>
        <v>-0.43171052342907973</v>
      </c>
      <c r="C89" s="23">
        <f t="shared" si="5"/>
        <v>4.3171052342907976E-3</v>
      </c>
      <c r="D89">
        <f t="shared" si="3"/>
        <v>0.93239381990594838</v>
      </c>
    </row>
    <row r="90" spans="1:4" x14ac:dyDescent="0.25">
      <c r="A90">
        <v>85</v>
      </c>
      <c r="B90" s="23">
        <f t="shared" si="4"/>
        <v>-0.42741493194872671</v>
      </c>
      <c r="C90" s="23">
        <f t="shared" si="5"/>
        <v>4.274149319487267E-3</v>
      </c>
      <c r="D90">
        <f t="shared" ref="D90:D125" si="6">C90/$C$82</f>
        <v>0.92311634638663587</v>
      </c>
    </row>
    <row r="91" spans="1:4" x14ac:dyDescent="0.25">
      <c r="A91">
        <v>86</v>
      </c>
      <c r="B91" s="23">
        <f t="shared" si="4"/>
        <v>-0.42316208231774882</v>
      </c>
      <c r="C91" s="23">
        <f t="shared" si="5"/>
        <v>4.2316208231774882E-3</v>
      </c>
      <c r="D91">
        <f t="shared" si="6"/>
        <v>0.91393118527122819</v>
      </c>
    </row>
    <row r="92" spans="1:4" x14ac:dyDescent="0.25">
      <c r="A92">
        <v>87</v>
      </c>
      <c r="B92" s="23">
        <f t="shared" si="4"/>
        <v>-0.418951549247639</v>
      </c>
      <c r="C92" s="23">
        <f t="shared" si="5"/>
        <v>4.18951549247639E-3</v>
      </c>
      <c r="D92">
        <f t="shared" si="6"/>
        <v>0.90483741803595963</v>
      </c>
    </row>
    <row r="93" spans="1:4" x14ac:dyDescent="0.25">
      <c r="A93">
        <v>88</v>
      </c>
      <c r="B93" s="23">
        <f t="shared" si="4"/>
        <v>-0.41478291168158138</v>
      </c>
      <c r="C93" s="23">
        <f t="shared" si="5"/>
        <v>4.1478291168158135E-3</v>
      </c>
      <c r="D93">
        <f t="shared" si="6"/>
        <v>0.89583413529652822</v>
      </c>
    </row>
    <row r="94" spans="1:4" x14ac:dyDescent="0.25">
      <c r="A94">
        <v>89</v>
      </c>
      <c r="B94" s="23">
        <f t="shared" si="4"/>
        <v>-0.4106557527523455</v>
      </c>
      <c r="C94" s="23">
        <f t="shared" si="5"/>
        <v>4.1065575275234549E-3</v>
      </c>
      <c r="D94">
        <f t="shared" si="6"/>
        <v>0.88692043671715748</v>
      </c>
    </row>
    <row r="95" spans="1:4" x14ac:dyDescent="0.25">
      <c r="A95">
        <v>90</v>
      </c>
      <c r="B95" s="23">
        <f t="shared" si="4"/>
        <v>-0.40656965974059911</v>
      </c>
      <c r="C95" s="23">
        <f t="shared" si="5"/>
        <v>4.0656965974059916E-3</v>
      </c>
      <c r="D95">
        <f t="shared" si="6"/>
        <v>0.87809543092056142</v>
      </c>
    </row>
    <row r="96" spans="1:4" x14ac:dyDescent="0.25">
      <c r="A96">
        <v>91</v>
      </c>
      <c r="B96" s="23">
        <f t="shared" si="4"/>
        <v>-0.40252422403363597</v>
      </c>
      <c r="C96" s="23">
        <f t="shared" si="5"/>
        <v>4.0252422403363594E-3</v>
      </c>
      <c r="D96">
        <f t="shared" si="6"/>
        <v>0.86935823539880575</v>
      </c>
    </row>
    <row r="97" spans="1:4" x14ac:dyDescent="0.25">
      <c r="A97">
        <v>92</v>
      </c>
      <c r="B97" s="23">
        <f t="shared" si="4"/>
        <v>-0.39851904108451414</v>
      </c>
      <c r="C97" s="23">
        <f t="shared" si="5"/>
        <v>3.9851904108451413E-3</v>
      </c>
      <c r="D97">
        <f t="shared" si="6"/>
        <v>0.8607079764250577</v>
      </c>
    </row>
    <row r="98" spans="1:4" x14ac:dyDescent="0.25">
      <c r="A98">
        <v>93</v>
      </c>
      <c r="B98" s="23">
        <f t="shared" si="4"/>
        <v>-0.39455371037160109</v>
      </c>
      <c r="C98" s="23">
        <f t="shared" si="5"/>
        <v>3.9455371037160113E-3</v>
      </c>
      <c r="D98">
        <f t="shared" si="6"/>
        <v>0.85214378896621135</v>
      </c>
    </row>
    <row r="99" spans="1:4" x14ac:dyDescent="0.25">
      <c r="A99">
        <v>94</v>
      </c>
      <c r="B99" s="23">
        <f t="shared" si="4"/>
        <v>-0.39062783535852108</v>
      </c>
      <c r="C99" s="23">
        <f t="shared" si="5"/>
        <v>3.9062783535852106E-3</v>
      </c>
      <c r="D99">
        <f t="shared" si="6"/>
        <v>0.84366481659638359</v>
      </c>
    </row>
    <row r="100" spans="1:4" x14ac:dyDescent="0.25">
      <c r="A100">
        <v>95</v>
      </c>
      <c r="B100" s="23">
        <f t="shared" si="4"/>
        <v>-0.38674102345450118</v>
      </c>
      <c r="C100" s="23">
        <f t="shared" si="5"/>
        <v>3.8674102345450118E-3</v>
      </c>
      <c r="D100">
        <f t="shared" si="6"/>
        <v>0.835270211411272</v>
      </c>
    </row>
    <row r="101" spans="1:4" x14ac:dyDescent="0.25">
      <c r="A101">
        <v>96</v>
      </c>
      <c r="B101" s="23">
        <f t="shared" si="4"/>
        <v>-0.38289288597511206</v>
      </c>
      <c r="C101" s="23">
        <f t="shared" si="5"/>
        <v>3.8289288597511207E-3</v>
      </c>
      <c r="D101">
        <f t="shared" si="6"/>
        <v>0.8269591339433624</v>
      </c>
    </row>
    <row r="102" spans="1:4" x14ac:dyDescent="0.25">
      <c r="A102">
        <v>97</v>
      </c>
      <c r="B102" s="23">
        <f t="shared" si="4"/>
        <v>-0.37908303810339883</v>
      </c>
      <c r="C102" s="23">
        <f t="shared" si="5"/>
        <v>3.7908303810339885E-3</v>
      </c>
      <c r="D102">
        <f t="shared" si="6"/>
        <v>0.81873075307798193</v>
      </c>
    </row>
    <row r="103" spans="1:4" x14ac:dyDescent="0.25">
      <c r="A103">
        <v>98</v>
      </c>
      <c r="B103" s="23">
        <f t="shared" si="4"/>
        <v>-0.37531109885139957</v>
      </c>
      <c r="C103" s="23">
        <f t="shared" si="5"/>
        <v>3.753110988513996E-3</v>
      </c>
      <c r="D103">
        <f t="shared" si="6"/>
        <v>0.81058424597018719</v>
      </c>
    </row>
    <row r="104" spans="1:4" x14ac:dyDescent="0.25">
      <c r="A104">
        <v>99</v>
      </c>
      <c r="B104" s="23">
        <f t="shared" si="4"/>
        <v>-0.37157669102204571</v>
      </c>
      <c r="C104" s="23">
        <f t="shared" si="5"/>
        <v>3.7157669102204573E-3</v>
      </c>
      <c r="D104">
        <f t="shared" si="6"/>
        <v>0.8025187979624786</v>
      </c>
    </row>
    <row r="105" spans="1:4" x14ac:dyDescent="0.25">
      <c r="A105">
        <v>100</v>
      </c>
      <c r="B105" s="23">
        <f t="shared" si="4"/>
        <v>-0.36787944117144233</v>
      </c>
      <c r="C105" s="23">
        <f t="shared" si="5"/>
        <v>3.6787944117144234E-3</v>
      </c>
      <c r="D105">
        <f t="shared" si="6"/>
        <v>0.79453360250333405</v>
      </c>
    </row>
    <row r="106" spans="1:4" x14ac:dyDescent="0.25">
      <c r="A106">
        <v>101</v>
      </c>
      <c r="B106" s="23">
        <f t="shared" si="4"/>
        <v>-0.36421897957152333</v>
      </c>
      <c r="C106" s="23">
        <f t="shared" si="5"/>
        <v>3.6421897957152334E-3</v>
      </c>
      <c r="D106">
        <f t="shared" si="6"/>
        <v>0.78662786106655347</v>
      </c>
    </row>
    <row r="107" spans="1:4" x14ac:dyDescent="0.25">
      <c r="A107">
        <v>102</v>
      </c>
      <c r="B107" s="23">
        <f t="shared" si="4"/>
        <v>-0.3605949401730783</v>
      </c>
      <c r="C107" s="23">
        <f t="shared" si="5"/>
        <v>3.605949401730783E-3</v>
      </c>
      <c r="D107">
        <f t="shared" si="6"/>
        <v>0.77880078307140488</v>
      </c>
    </row>
    <row r="108" spans="1:4" x14ac:dyDescent="0.25">
      <c r="A108">
        <v>103</v>
      </c>
      <c r="B108" s="23">
        <f t="shared" si="4"/>
        <v>-0.35700696056914738</v>
      </c>
      <c r="C108" s="23">
        <f t="shared" si="5"/>
        <v>3.5700696056914739E-3</v>
      </c>
      <c r="D108">
        <f t="shared" si="6"/>
        <v>0.77105158580356636</v>
      </c>
    </row>
    <row r="109" spans="1:4" x14ac:dyDescent="0.25">
      <c r="A109">
        <v>104</v>
      </c>
      <c r="B109" s="23">
        <f t="shared" si="4"/>
        <v>-0.35345468195878016</v>
      </c>
      <c r="C109" s="23">
        <f t="shared" si="5"/>
        <v>3.5345468195878017E-3</v>
      </c>
      <c r="D109">
        <f t="shared" si="6"/>
        <v>0.76337949433685326</v>
      </c>
    </row>
    <row r="110" spans="1:4" x14ac:dyDescent="0.25">
      <c r="A110">
        <v>105</v>
      </c>
      <c r="B110" s="23">
        <f t="shared" si="4"/>
        <v>-0.34993774911115533</v>
      </c>
      <c r="C110" s="23">
        <f t="shared" si="5"/>
        <v>3.4993774911115535E-3</v>
      </c>
      <c r="D110">
        <f t="shared" si="6"/>
        <v>0.75578374145572547</v>
      </c>
    </row>
    <row r="111" spans="1:4" x14ac:dyDescent="0.25">
      <c r="A111">
        <v>106</v>
      </c>
      <c r="B111" s="23">
        <f t="shared" si="4"/>
        <v>-0.3464558103300574</v>
      </c>
      <c r="C111" s="23">
        <f t="shared" si="5"/>
        <v>3.4645581033005742E-3</v>
      </c>
      <c r="D111">
        <f t="shared" si="6"/>
        <v>0.74826356757856516</v>
      </c>
    </row>
    <row r="112" spans="1:4" x14ac:dyDescent="0.25">
      <c r="A112">
        <v>107</v>
      </c>
      <c r="B112" s="23">
        <f t="shared" si="4"/>
        <v>-0.34300851741870664</v>
      </c>
      <c r="C112" s="23">
        <f t="shared" si="5"/>
        <v>3.4300851741870665E-3</v>
      </c>
      <c r="D112">
        <f t="shared" si="6"/>
        <v>0.74081822068171777</v>
      </c>
    </row>
    <row r="113" spans="1:4" x14ac:dyDescent="0.25">
      <c r="A113">
        <v>108</v>
      </c>
      <c r="B113" s="23">
        <f t="shared" si="4"/>
        <v>-0.33959552564493911</v>
      </c>
      <c r="C113" s="23">
        <f t="shared" si="5"/>
        <v>3.3959552564493912E-3</v>
      </c>
      <c r="D113">
        <f t="shared" si="6"/>
        <v>0.73344695622428924</v>
      </c>
    </row>
    <row r="114" spans="1:4" x14ac:dyDescent="0.25">
      <c r="A114">
        <v>109</v>
      </c>
      <c r="B114" s="23">
        <f t="shared" si="4"/>
        <v>-0.33621649370673334</v>
      </c>
      <c r="C114" s="23">
        <f t="shared" si="5"/>
        <v>3.3621649370673334E-3</v>
      </c>
      <c r="D114">
        <f t="shared" si="6"/>
        <v>0.72614903707369094</v>
      </c>
    </row>
    <row r="115" spans="1:4" x14ac:dyDescent="0.25">
      <c r="A115">
        <v>110</v>
      </c>
      <c r="B115" s="23">
        <f t="shared" si="4"/>
        <v>-0.33287108369807955</v>
      </c>
      <c r="C115" s="23">
        <f t="shared" si="5"/>
        <v>3.3287108369807958E-3</v>
      </c>
      <c r="D115">
        <f t="shared" si="6"/>
        <v>0.71892373343192617</v>
      </c>
    </row>
    <row r="116" spans="1:4" x14ac:dyDescent="0.25">
      <c r="A116">
        <v>111</v>
      </c>
      <c r="B116" s="23">
        <f t="shared" si="4"/>
        <v>-0.32955896107518906</v>
      </c>
      <c r="C116" s="23">
        <f t="shared" si="5"/>
        <v>3.2955896107518907E-3</v>
      </c>
      <c r="D116">
        <f t="shared" si="6"/>
        <v>0.71177032276260976</v>
      </c>
    </row>
    <row r="117" spans="1:4" x14ac:dyDescent="0.25">
      <c r="A117">
        <v>112</v>
      </c>
      <c r="B117" s="23">
        <f t="shared" si="4"/>
        <v>-0.32627979462303947</v>
      </c>
      <c r="C117" s="23">
        <f t="shared" si="5"/>
        <v>3.2627979462303948E-3</v>
      </c>
      <c r="D117">
        <f t="shared" si="6"/>
        <v>0.70468808971871344</v>
      </c>
    </row>
    <row r="118" spans="1:4" x14ac:dyDescent="0.25">
      <c r="A118">
        <v>113</v>
      </c>
      <c r="B118" s="23">
        <f t="shared" si="4"/>
        <v>-0.32303325642225289</v>
      </c>
      <c r="C118" s="23">
        <f t="shared" si="5"/>
        <v>3.2303325642225288E-3</v>
      </c>
      <c r="D118">
        <f t="shared" si="6"/>
        <v>0.69767632607103092</v>
      </c>
    </row>
    <row r="119" spans="1:4" x14ac:dyDescent="0.25">
      <c r="A119">
        <v>114</v>
      </c>
      <c r="B119" s="23">
        <f t="shared" si="4"/>
        <v>-0.31981902181630384</v>
      </c>
      <c r="C119" s="23">
        <f t="shared" si="5"/>
        <v>3.1981902181630385E-3</v>
      </c>
      <c r="D119">
        <f t="shared" si="6"/>
        <v>0.69073433063735457</v>
      </c>
    </row>
    <row r="120" spans="1:4" x14ac:dyDescent="0.25">
      <c r="A120">
        <v>115</v>
      </c>
      <c r="B120" s="23">
        <f t="shared" si="4"/>
        <v>-0.31663676937905316</v>
      </c>
      <c r="C120" s="23">
        <f t="shared" si="5"/>
        <v>3.1663676937905318E-3</v>
      </c>
      <c r="D120">
        <f t="shared" si="6"/>
        <v>0.68386140921235572</v>
      </c>
    </row>
    <row r="121" spans="1:4" x14ac:dyDescent="0.25">
      <c r="A121">
        <v>116</v>
      </c>
      <c r="B121" s="23">
        <f t="shared" si="4"/>
        <v>-0.31348618088260533</v>
      </c>
      <c r="C121" s="23">
        <f t="shared" si="5"/>
        <v>3.1348618088260535E-3</v>
      </c>
      <c r="D121">
        <f t="shared" si="6"/>
        <v>0.67705687449816476</v>
      </c>
    </row>
    <row r="122" spans="1:4" x14ac:dyDescent="0.25">
      <c r="A122">
        <v>117</v>
      </c>
      <c r="B122" s="23">
        <f t="shared" si="4"/>
        <v>-0.31036694126548503</v>
      </c>
      <c r="C122" s="23">
        <f t="shared" si="5"/>
        <v>3.1036694126548503E-3</v>
      </c>
      <c r="D122">
        <f t="shared" si="6"/>
        <v>0.67032004603563933</v>
      </c>
    </row>
    <row r="123" spans="1:4" x14ac:dyDescent="0.25">
      <c r="A123">
        <v>118</v>
      </c>
      <c r="B123" s="23">
        <f t="shared" si="4"/>
        <v>-0.30727873860113125</v>
      </c>
      <c r="C123" s="23">
        <f t="shared" si="5"/>
        <v>3.0727873860113128E-3</v>
      </c>
      <c r="D123">
        <f t="shared" si="6"/>
        <v>0.6636502501363194</v>
      </c>
    </row>
    <row r="124" spans="1:4" x14ac:dyDescent="0.25">
      <c r="A124">
        <v>119</v>
      </c>
      <c r="B124" s="23">
        <f t="shared" si="4"/>
        <v>-0.30422126406670408</v>
      </c>
      <c r="C124" s="23">
        <f t="shared" si="5"/>
        <v>3.042212640667041E-3</v>
      </c>
      <c r="D124">
        <f t="shared" si="6"/>
        <v>0.65704681981505686</v>
      </c>
    </row>
    <row r="125" spans="1:4" x14ac:dyDescent="0.25">
      <c r="A125">
        <v>120</v>
      </c>
      <c r="B125" s="23">
        <f t="shared" si="4"/>
        <v>-0.30119421191220214</v>
      </c>
      <c r="C125" s="23">
        <f t="shared" si="5"/>
        <v>3.0119421191220214E-3</v>
      </c>
      <c r="D125">
        <f t="shared" si="6"/>
        <v>0.65050909472331664</v>
      </c>
    </row>
    <row r="126" spans="1:4" x14ac:dyDescent="0.25">
      <c r="D126"/>
    </row>
  </sheetData>
  <mergeCells count="3">
    <mergeCell ref="A2:G2"/>
    <mergeCell ref="E4:N4"/>
    <mergeCell ref="B4:D4"/>
  </mergeCells>
  <pageMargins left="0.7" right="0.7" top="0.75" bottom="0.75" header="0.3" footer="0.3"/>
  <pageSetup paperSize="9" orientation="portrait" horizontalDpi="0" verticalDpi="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60C60-5FEC-4348-B4DC-5EC32923A835}">
  <dimension ref="A1:R68"/>
  <sheetViews>
    <sheetView workbookViewId="0">
      <selection sqref="A1:E1"/>
    </sheetView>
  </sheetViews>
  <sheetFormatPr defaultRowHeight="15" x14ac:dyDescent="0.25"/>
  <cols>
    <col min="1" max="1" width="13" customWidth="1"/>
    <col min="2" max="2" width="11.5703125" customWidth="1"/>
    <col min="3" max="4" width="10.5703125" bestFit="1" customWidth="1"/>
    <col min="5" max="5" width="9.7109375" customWidth="1"/>
    <col min="6" max="6" width="11.140625" customWidth="1"/>
    <col min="7" max="7" width="7.85546875" customWidth="1"/>
    <col min="8" max="8" width="8.7109375" customWidth="1"/>
    <col min="9" max="9" width="8.85546875" customWidth="1"/>
    <col min="10" max="10" width="8.42578125" style="6" customWidth="1"/>
    <col min="11" max="11" width="9.5703125" bestFit="1" customWidth="1"/>
    <col min="18" max="18" width="11.42578125" customWidth="1"/>
  </cols>
  <sheetData>
    <row r="1" spans="1:18" ht="91.5" customHeight="1" x14ac:dyDescent="0.25">
      <c r="A1" s="50" t="s">
        <v>28</v>
      </c>
      <c r="B1" s="50"/>
      <c r="C1" s="50"/>
      <c r="D1" s="50"/>
      <c r="E1" s="50"/>
      <c r="L1" s="51" t="s">
        <v>55</v>
      </c>
      <c r="M1" s="51"/>
      <c r="N1" s="51"/>
      <c r="O1" s="51"/>
      <c r="P1" s="51"/>
      <c r="Q1" s="51"/>
      <c r="R1" s="51"/>
    </row>
    <row r="3" spans="1:18" ht="92.25" customHeight="1" x14ac:dyDescent="0.25">
      <c r="A3" s="14" t="s">
        <v>29</v>
      </c>
      <c r="B3" s="21">
        <v>1</v>
      </c>
      <c r="C3" s="53" t="s">
        <v>57</v>
      </c>
      <c r="D3" s="53"/>
      <c r="E3" s="53"/>
      <c r="F3" s="53"/>
      <c r="G3" s="53"/>
      <c r="H3" s="53"/>
      <c r="I3" s="53"/>
      <c r="J3" s="53" t="s">
        <v>56</v>
      </c>
      <c r="K3" s="53"/>
      <c r="L3" s="53"/>
      <c r="M3" s="53"/>
      <c r="N3" s="53"/>
      <c r="O3" s="53"/>
      <c r="P3" s="53"/>
      <c r="Q3" s="53"/>
    </row>
    <row r="5" spans="1:18" x14ac:dyDescent="0.25">
      <c r="A5" s="17" t="s">
        <v>20</v>
      </c>
      <c r="C5" s="1"/>
      <c r="D5" s="1"/>
      <c r="E5" s="1"/>
      <c r="F5" s="1"/>
      <c r="G5" s="1"/>
    </row>
    <row r="6" spans="1:18" ht="51.75" x14ac:dyDescent="0.25">
      <c r="A6" s="43" t="s">
        <v>32</v>
      </c>
      <c r="B6" s="29" t="s">
        <v>31</v>
      </c>
      <c r="C6" s="43" t="s">
        <v>33</v>
      </c>
      <c r="D6" s="30" t="s">
        <v>34</v>
      </c>
      <c r="E6" s="31" t="s">
        <v>35</v>
      </c>
      <c r="F6" s="11" t="s">
        <v>25</v>
      </c>
      <c r="G6" s="32" t="s">
        <v>26</v>
      </c>
      <c r="H6" s="32" t="s">
        <v>27</v>
      </c>
      <c r="I6" s="32" t="s">
        <v>30</v>
      </c>
      <c r="J6"/>
    </row>
    <row r="7" spans="1:18" x14ac:dyDescent="0.25">
      <c r="A7" s="33">
        <v>10</v>
      </c>
      <c r="B7" s="34" t="s">
        <v>2</v>
      </c>
      <c r="C7" s="34">
        <v>7279927</v>
      </c>
      <c r="D7" s="35">
        <v>0.13172031147751195</v>
      </c>
      <c r="E7" s="36">
        <v>6.5860155738755977E-2</v>
      </c>
      <c r="F7" s="37">
        <v>61.925213745047813</v>
      </c>
      <c r="G7" s="38">
        <f>$F$16-F7</f>
        <v>15.397930100932953</v>
      </c>
      <c r="H7" s="12">
        <f>$B$3*(1-E7)^($B$3-1)</f>
        <v>1</v>
      </c>
      <c r="I7" s="12">
        <f>H7/$H$16</f>
        <v>1</v>
      </c>
      <c r="J7"/>
    </row>
    <row r="8" spans="1:18" x14ac:dyDescent="0.25">
      <c r="A8" s="33">
        <v>9</v>
      </c>
      <c r="B8" s="34" t="s">
        <v>3</v>
      </c>
      <c r="C8" s="34">
        <v>3959316</v>
      </c>
      <c r="D8" s="35">
        <v>7.1638401972697899E-2</v>
      </c>
      <c r="E8" s="36">
        <v>0.1675395124638609</v>
      </c>
      <c r="F8" s="37">
        <v>65.953454828519668</v>
      </c>
      <c r="G8" s="38">
        <f t="shared" ref="G8:G16" si="0">$F$16-F8</f>
        <v>11.369689017461099</v>
      </c>
      <c r="H8" s="12">
        <f t="shared" ref="H8:H16" si="1">$B$3*(1-E8)^($B$3-1)</f>
        <v>1</v>
      </c>
      <c r="I8" s="12">
        <f t="shared" ref="I8:I16" si="2">H8/$H$16</f>
        <v>1</v>
      </c>
      <c r="J8"/>
    </row>
    <row r="9" spans="1:18" x14ac:dyDescent="0.25">
      <c r="A9" s="33">
        <v>8</v>
      </c>
      <c r="B9" s="34" t="s">
        <v>4</v>
      </c>
      <c r="C9" s="34">
        <v>5050982</v>
      </c>
      <c r="D9" s="35">
        <v>9.1390603546890825E-2</v>
      </c>
      <c r="E9" s="36">
        <v>0.24905401522365525</v>
      </c>
      <c r="F9" s="37">
        <v>66.81695247332172</v>
      </c>
      <c r="G9" s="38">
        <f t="shared" si="0"/>
        <v>10.506191372659046</v>
      </c>
      <c r="H9" s="12">
        <f t="shared" si="1"/>
        <v>1</v>
      </c>
      <c r="I9" s="12">
        <f t="shared" si="2"/>
        <v>1</v>
      </c>
      <c r="J9"/>
    </row>
    <row r="10" spans="1:18" x14ac:dyDescent="0.25">
      <c r="A10" s="33">
        <v>7</v>
      </c>
      <c r="B10" s="34" t="s">
        <v>5</v>
      </c>
      <c r="C10" s="34">
        <v>4616011</v>
      </c>
      <c r="D10" s="35">
        <v>8.3520398858892606E-2</v>
      </c>
      <c r="E10" s="36">
        <v>0.33650951642654697</v>
      </c>
      <c r="F10" s="37">
        <v>68.975036101886801</v>
      </c>
      <c r="G10" s="38">
        <f t="shared" si="0"/>
        <v>8.3481077440939657</v>
      </c>
      <c r="H10" s="12">
        <f t="shared" si="1"/>
        <v>1</v>
      </c>
      <c r="I10" s="12">
        <f t="shared" si="2"/>
        <v>1</v>
      </c>
      <c r="J10"/>
    </row>
    <row r="11" spans="1:18" x14ac:dyDescent="0.25">
      <c r="A11" s="33">
        <v>6</v>
      </c>
      <c r="B11" s="34" t="s">
        <v>6</v>
      </c>
      <c r="C11" s="34">
        <v>6331048</v>
      </c>
      <c r="D11" s="35">
        <v>0.11455164516609564</v>
      </c>
      <c r="E11" s="36">
        <v>0.43554553843904109</v>
      </c>
      <c r="F11" s="37">
        <v>70.344928147144799</v>
      </c>
      <c r="G11" s="38">
        <f t="shared" si="0"/>
        <v>6.9782156988359674</v>
      </c>
      <c r="H11" s="12">
        <f t="shared" si="1"/>
        <v>1</v>
      </c>
      <c r="I11" s="12">
        <f t="shared" si="2"/>
        <v>1</v>
      </c>
      <c r="J11"/>
    </row>
    <row r="12" spans="1:18" x14ac:dyDescent="0.25">
      <c r="A12" s="33">
        <v>5</v>
      </c>
      <c r="B12" s="34" t="s">
        <v>7</v>
      </c>
      <c r="C12" s="34">
        <v>6474305</v>
      </c>
      <c r="D12" s="35">
        <v>0.11714368443535396</v>
      </c>
      <c r="E12" s="36">
        <v>0.55139320323976593</v>
      </c>
      <c r="F12" s="37">
        <v>72.213544204351976</v>
      </c>
      <c r="G12" s="38">
        <f t="shared" si="0"/>
        <v>5.1095996416287903</v>
      </c>
      <c r="H12" s="12">
        <f t="shared" si="1"/>
        <v>1</v>
      </c>
      <c r="I12" s="12">
        <f t="shared" si="2"/>
        <v>1</v>
      </c>
      <c r="J12"/>
    </row>
    <row r="13" spans="1:18" x14ac:dyDescent="0.25">
      <c r="A13" s="33">
        <v>4</v>
      </c>
      <c r="B13" s="34" t="s">
        <v>8</v>
      </c>
      <c r="C13" s="34">
        <v>4701015</v>
      </c>
      <c r="D13" s="35">
        <v>8.5058429852449879E-2</v>
      </c>
      <c r="E13" s="36">
        <v>0.65249426038366787</v>
      </c>
      <c r="F13" s="37">
        <v>72.648214965877315</v>
      </c>
      <c r="G13" s="38">
        <f t="shared" si="0"/>
        <v>4.674928880103451</v>
      </c>
      <c r="H13" s="12">
        <f t="shared" si="1"/>
        <v>1</v>
      </c>
      <c r="I13" s="12">
        <f t="shared" si="2"/>
        <v>1</v>
      </c>
      <c r="J13"/>
    </row>
    <row r="14" spans="1:18" x14ac:dyDescent="0.25">
      <c r="A14" s="33">
        <v>3</v>
      </c>
      <c r="B14" s="34" t="s">
        <v>9</v>
      </c>
      <c r="C14" s="34">
        <v>4159448</v>
      </c>
      <c r="D14" s="35">
        <v>7.5259516494398118E-2</v>
      </c>
      <c r="E14" s="36">
        <v>0.73265323355709178</v>
      </c>
      <c r="F14" s="37">
        <v>74.561155997724143</v>
      </c>
      <c r="G14" s="38">
        <f t="shared" si="0"/>
        <v>2.7619878482566236</v>
      </c>
      <c r="H14" s="12">
        <f t="shared" si="1"/>
        <v>1</v>
      </c>
      <c r="I14" s="12">
        <f t="shared" si="2"/>
        <v>1</v>
      </c>
      <c r="J14"/>
    </row>
    <row r="15" spans="1:18" x14ac:dyDescent="0.25">
      <c r="A15" s="33">
        <v>2</v>
      </c>
      <c r="B15" s="34" t="s">
        <v>10</v>
      </c>
      <c r="C15" s="34">
        <v>6194904</v>
      </c>
      <c r="D15" s="35">
        <v>0.11208830589280425</v>
      </c>
      <c r="E15" s="36">
        <v>0.82632714475069291</v>
      </c>
      <c r="F15" s="37">
        <v>75.597859352178702</v>
      </c>
      <c r="G15" s="38">
        <f t="shared" si="0"/>
        <v>1.7252844938020644</v>
      </c>
      <c r="H15" s="12">
        <f t="shared" si="1"/>
        <v>1</v>
      </c>
      <c r="I15" s="12">
        <f t="shared" si="2"/>
        <v>1</v>
      </c>
      <c r="J15"/>
    </row>
    <row r="16" spans="1:18" x14ac:dyDescent="0.25">
      <c r="A16" s="33">
        <v>1</v>
      </c>
      <c r="B16" s="39" t="s">
        <v>11</v>
      </c>
      <c r="C16" s="39">
        <v>6501111</v>
      </c>
      <c r="D16" s="40">
        <v>0.11762870230290486</v>
      </c>
      <c r="E16" s="41">
        <v>0.9411856488485475</v>
      </c>
      <c r="F16" s="42">
        <v>77.323143845980766</v>
      </c>
      <c r="G16" s="38">
        <f t="shared" si="0"/>
        <v>0</v>
      </c>
      <c r="H16" s="12">
        <f t="shared" si="1"/>
        <v>1</v>
      </c>
      <c r="I16" s="12">
        <f t="shared" si="2"/>
        <v>1</v>
      </c>
      <c r="J16"/>
    </row>
    <row r="17" spans="1:12" x14ac:dyDescent="0.25">
      <c r="G17" s="6"/>
      <c r="J17"/>
    </row>
    <row r="18" spans="1:12" ht="34.5" customHeight="1" x14ac:dyDescent="0.3">
      <c r="A18" s="48" t="s">
        <v>38</v>
      </c>
      <c r="B18" s="48"/>
      <c r="C18" s="48"/>
      <c r="D18" s="48"/>
      <c r="E18" s="48"/>
      <c r="F18" s="48"/>
      <c r="G18" s="48"/>
      <c r="H18" s="48"/>
      <c r="I18" s="48"/>
      <c r="J18" s="48"/>
      <c r="K18" s="48"/>
    </row>
    <row r="19" spans="1:12" ht="13.5" customHeight="1" x14ac:dyDescent="0.3">
      <c r="A19" s="26"/>
      <c r="B19" s="26"/>
      <c r="C19" s="26"/>
      <c r="D19" s="26"/>
      <c r="E19" s="26"/>
      <c r="F19" s="26"/>
      <c r="G19" s="26"/>
      <c r="H19" s="26"/>
      <c r="I19" s="26"/>
      <c r="J19" s="26"/>
      <c r="K19" s="26"/>
    </row>
    <row r="20" spans="1:12" ht="15.75" x14ac:dyDescent="0.25">
      <c r="B20" s="49" t="s">
        <v>36</v>
      </c>
      <c r="C20" s="49"/>
      <c r="D20" s="49"/>
      <c r="E20" s="49"/>
      <c r="F20" s="49"/>
      <c r="G20" s="49"/>
      <c r="H20" s="49"/>
      <c r="I20" s="49"/>
      <c r="J20" s="49"/>
      <c r="K20" s="49"/>
      <c r="L20" s="49"/>
    </row>
    <row r="21" spans="1:12" ht="28.5" x14ac:dyDescent="0.25">
      <c r="B21" s="14" t="s">
        <v>17</v>
      </c>
      <c r="C21" s="14" t="s">
        <v>2</v>
      </c>
      <c r="D21" s="14" t="s">
        <v>3</v>
      </c>
      <c r="E21" s="14" t="s">
        <v>4</v>
      </c>
      <c r="F21" s="14" t="s">
        <v>5</v>
      </c>
      <c r="G21" s="14" t="s">
        <v>6</v>
      </c>
      <c r="H21" s="14" t="s">
        <v>7</v>
      </c>
      <c r="I21" s="14" t="s">
        <v>8</v>
      </c>
      <c r="J21" s="14" t="s">
        <v>9</v>
      </c>
      <c r="K21" s="14" t="s">
        <v>10</v>
      </c>
      <c r="L21" s="14" t="s">
        <v>11</v>
      </c>
    </row>
    <row r="22" spans="1:12" x14ac:dyDescent="0.25">
      <c r="B22" s="15">
        <v>1</v>
      </c>
      <c r="C22" s="6">
        <f>I7</f>
        <v>1</v>
      </c>
      <c r="D22" s="6">
        <f>I8</f>
        <v>1</v>
      </c>
      <c r="E22" s="6">
        <f>I9</f>
        <v>1</v>
      </c>
      <c r="F22" s="6">
        <f>I10</f>
        <v>1</v>
      </c>
      <c r="G22" s="6">
        <f>I11</f>
        <v>1</v>
      </c>
      <c r="H22" s="6">
        <f>I12</f>
        <v>1</v>
      </c>
      <c r="I22" s="6">
        <f>I13</f>
        <v>1</v>
      </c>
      <c r="J22" s="6">
        <f>I14</f>
        <v>1</v>
      </c>
      <c r="K22" s="6">
        <f>I15</f>
        <v>1</v>
      </c>
      <c r="L22" s="6">
        <f>I16</f>
        <v>1</v>
      </c>
    </row>
    <row r="23" spans="1:12" x14ac:dyDescent="0.25">
      <c r="B23" s="15">
        <v>1.05</v>
      </c>
      <c r="C23" s="6">
        <f t="dataTable" ref="C23:L42" dt2D="0" dtr="0" r1="B3" ca="1"/>
        <v>1.1482763742509647</v>
      </c>
      <c r="D23" s="6">
        <v>1.1416790084389405</v>
      </c>
      <c r="E23" s="6">
        <v>1.1358115206611428</v>
      </c>
      <c r="F23" s="6">
        <v>1.1288014780203914</v>
      </c>
      <c r="G23" s="6">
        <v>1.1197144426517531</v>
      </c>
      <c r="H23" s="6">
        <v>1.1069273724536814</v>
      </c>
      <c r="I23" s="6">
        <v>1.092883662109394</v>
      </c>
      <c r="J23" s="6">
        <v>1.0786475994379423</v>
      </c>
      <c r="K23" s="6">
        <v>1.0556317203073842</v>
      </c>
      <c r="L23" s="6">
        <v>1</v>
      </c>
    </row>
    <row r="24" spans="1:12" x14ac:dyDescent="0.25">
      <c r="B24" s="15">
        <v>1.1000000000000001</v>
      </c>
      <c r="C24" s="6">
        <v>1.3185386316629415</v>
      </c>
      <c r="D24" s="6">
        <v>1.3034309583101225</v>
      </c>
      <c r="E24" s="6">
        <v>1.2900678104665773</v>
      </c>
      <c r="F24" s="6">
        <v>1.2741927767810197</v>
      </c>
      <c r="G24" s="6">
        <v>1.2537604330829262</v>
      </c>
      <c r="H24" s="6">
        <v>1.2252882078872114</v>
      </c>
      <c r="I24" s="6">
        <v>1.1943946989056398</v>
      </c>
      <c r="J24" s="6">
        <v>1.1634806437732352</v>
      </c>
      <c r="K24" s="6">
        <v>1.1143583289191274</v>
      </c>
      <c r="L24" s="6">
        <v>1</v>
      </c>
    </row>
    <row r="25" spans="1:12" x14ac:dyDescent="0.25">
      <c r="B25" s="15">
        <v>1.1499999999999999</v>
      </c>
      <c r="C25" s="6">
        <v>1.5140467592757496</v>
      </c>
      <c r="D25" s="6">
        <v>1.4880997640521174</v>
      </c>
      <c r="E25" s="6">
        <v>1.465273881562033</v>
      </c>
      <c r="F25" s="6">
        <v>1.4383106897133209</v>
      </c>
      <c r="G25" s="6">
        <v>1.4038536645482687</v>
      </c>
      <c r="H25" s="6">
        <v>1.3563050564550705</v>
      </c>
      <c r="I25" s="6">
        <v>1.3053344525440418</v>
      </c>
      <c r="J25" s="6">
        <v>1.2549856033985112</v>
      </c>
      <c r="K25" s="6">
        <v>1.1763519997957597</v>
      </c>
      <c r="L25" s="6">
        <v>1</v>
      </c>
    </row>
    <row r="26" spans="1:12" x14ac:dyDescent="0.25">
      <c r="B26" s="15">
        <v>1.2</v>
      </c>
      <c r="C26" s="6">
        <v>1.7385441231875816</v>
      </c>
      <c r="D26" s="6">
        <v>1.6989322630812429</v>
      </c>
      <c r="E26" s="6">
        <v>1.6642749556020284</v>
      </c>
      <c r="F26" s="6">
        <v>1.6235672324009254</v>
      </c>
      <c r="G26" s="6">
        <v>1.5719152235642864</v>
      </c>
      <c r="H26" s="6">
        <v>1.5013311923874537</v>
      </c>
      <c r="I26" s="6">
        <v>1.4265786967738934</v>
      </c>
      <c r="J26" s="6">
        <v>1.3536872084349818</v>
      </c>
      <c r="K26" s="6">
        <v>1.24179448523143</v>
      </c>
      <c r="L26" s="6">
        <v>1</v>
      </c>
    </row>
    <row r="27" spans="1:12" x14ac:dyDescent="0.25">
      <c r="B27" s="15">
        <v>1.25</v>
      </c>
      <c r="C27" s="6">
        <v>1.9963291422491585</v>
      </c>
      <c r="D27" s="6">
        <v>1.9396353015195182</v>
      </c>
      <c r="E27" s="6">
        <v>1.8903026681205957</v>
      </c>
      <c r="F27" s="6">
        <v>1.8326850915996402</v>
      </c>
      <c r="G27" s="6">
        <v>1.7600961784490909</v>
      </c>
      <c r="H27" s="6">
        <v>1.6618645919721964</v>
      </c>
      <c r="I27" s="6">
        <v>1.559084550417499</v>
      </c>
      <c r="J27" s="6">
        <v>1.4601514577682422</v>
      </c>
      <c r="K27" s="6">
        <v>1.3108776487130769</v>
      </c>
      <c r="L27" s="6">
        <v>1</v>
      </c>
    </row>
    <row r="28" spans="1:12" x14ac:dyDescent="0.25">
      <c r="B28" s="15">
        <v>1.3</v>
      </c>
      <c r="C28" s="6">
        <v>2.2923375892734024</v>
      </c>
      <c r="D28" s="6">
        <v>2.2144409077719693</v>
      </c>
      <c r="E28" s="6">
        <v>2.1470275479878693</v>
      </c>
      <c r="F28" s="6">
        <v>2.0687376401436102</v>
      </c>
      <c r="G28" s="6">
        <v>1.9708051114656049</v>
      </c>
      <c r="H28" s="6">
        <v>1.839563406165593</v>
      </c>
      <c r="I28" s="6">
        <v>1.7038980329984545</v>
      </c>
      <c r="J28" s="6">
        <v>1.5749888647375263</v>
      </c>
      <c r="K28" s="6">
        <v>1.383804027423484</v>
      </c>
      <c r="L28" s="6">
        <v>1</v>
      </c>
    </row>
    <row r="29" spans="1:12" x14ac:dyDescent="0.25">
      <c r="B29" s="15">
        <v>1.35</v>
      </c>
      <c r="C29" s="6">
        <v>2.6322370955700589</v>
      </c>
      <c r="D29" s="6">
        <v>2.5281806998317289</v>
      </c>
      <c r="E29" s="6">
        <v>2.438618624181466</v>
      </c>
      <c r="F29" s="6">
        <v>2.3351941058305234</v>
      </c>
      <c r="G29" s="6">
        <v>2.2067389469599354</v>
      </c>
      <c r="H29" s="6">
        <v>2.0362630876488241</v>
      </c>
      <c r="I29" s="6">
        <v>1.8621623221643435</v>
      </c>
      <c r="J29" s="6">
        <v>1.6988579580906222</v>
      </c>
      <c r="K29" s="6">
        <v>1.4607874260373388</v>
      </c>
      <c r="L29" s="6">
        <v>1</v>
      </c>
    </row>
    <row r="30" spans="1:12" x14ac:dyDescent="0.25">
      <c r="B30" s="15">
        <v>1.4</v>
      </c>
      <c r="C30" s="6">
        <v>3.0225356682700757</v>
      </c>
      <c r="D30" s="6">
        <v>2.886370834538353</v>
      </c>
      <c r="E30" s="6">
        <v>2.7698111278441329</v>
      </c>
      <c r="F30" s="6">
        <v>2.6359705581259996</v>
      </c>
      <c r="G30" s="6">
        <v>2.4709174700731591</v>
      </c>
      <c r="H30" s="6">
        <v>2.2539953492355322</v>
      </c>
      <c r="I30" s="6">
        <v>2.0351267780890998</v>
      </c>
      <c r="J30" s="6">
        <v>1.8324690582804932</v>
      </c>
      <c r="K30" s="6">
        <v>1.5420535435511915</v>
      </c>
      <c r="L30" s="6">
        <v>1</v>
      </c>
    </row>
    <row r="31" spans="1:12" x14ac:dyDescent="0.25">
      <c r="B31" s="15">
        <v>1.45</v>
      </c>
      <c r="C31" s="6">
        <v>3.4707062982053789</v>
      </c>
      <c r="D31" s="6">
        <v>3.2953089923628238</v>
      </c>
      <c r="E31" s="6">
        <v>3.1459833890607993</v>
      </c>
      <c r="F31" s="6">
        <v>2.975487462030864</v>
      </c>
      <c r="G31" s="6">
        <v>2.7667219778414482</v>
      </c>
      <c r="H31" s="6">
        <v>2.4950091494521063</v>
      </c>
      <c r="I31" s="6">
        <v>2.2241568060949071</v>
      </c>
      <c r="J31" s="6">
        <v>1.9765883507585607</v>
      </c>
      <c r="K31" s="6">
        <v>1.6278406349850421</v>
      </c>
      <c r="L31" s="6">
        <v>1</v>
      </c>
    </row>
    <row r="32" spans="1:12" x14ac:dyDescent="0.25">
      <c r="B32" s="15">
        <v>1.5</v>
      </c>
      <c r="C32" s="6">
        <v>3.9853300441932604</v>
      </c>
      <c r="D32" s="6">
        <v>3.762185102900713</v>
      </c>
      <c r="E32" s="6">
        <v>3.5732441771038426</v>
      </c>
      <c r="F32" s="6">
        <v>3.3587346449715825</v>
      </c>
      <c r="G32" s="6">
        <v>3.0979385573910934</v>
      </c>
      <c r="H32" s="6">
        <v>2.7617939220509142</v>
      </c>
      <c r="I32" s="6">
        <v>2.4307446353505346</v>
      </c>
      <c r="J32" s="6">
        <v>2.1320422796227221</v>
      </c>
      <c r="K32" s="6">
        <v>1.7184002098955244</v>
      </c>
      <c r="L32" s="6">
        <v>1</v>
      </c>
    </row>
    <row r="33" spans="2:12" x14ac:dyDescent="0.25">
      <c r="B33" s="15">
        <v>1.55</v>
      </c>
      <c r="C33" s="6">
        <v>4.5762603333396736</v>
      </c>
      <c r="D33" s="6">
        <v>4.29520775784344</v>
      </c>
      <c r="E33" s="6">
        <v>4.0585319024898885</v>
      </c>
      <c r="F33" s="6">
        <v>3.7913446315222163</v>
      </c>
      <c r="G33" s="6">
        <v>3.4688065451585448</v>
      </c>
      <c r="H33" s="6">
        <v>3.0571052893943667</v>
      </c>
      <c r="I33" s="6">
        <v>2.6565210987346561</v>
      </c>
      <c r="J33" s="6">
        <v>2.299722286815248</v>
      </c>
      <c r="K33" s="6">
        <v>1.8139977697485825</v>
      </c>
      <c r="L33" s="6">
        <v>1</v>
      </c>
    </row>
    <row r="34" spans="2:12" x14ac:dyDescent="0.25">
      <c r="B34" s="15">
        <v>1.6</v>
      </c>
      <c r="C34" s="6">
        <v>5.254811623195792</v>
      </c>
      <c r="D34" s="6">
        <v>4.9037485340139426</v>
      </c>
      <c r="E34" s="6">
        <v>4.6097272918188015</v>
      </c>
      <c r="F34" s="6">
        <v>4.2796754237469532</v>
      </c>
      <c r="G34" s="6">
        <v>3.8840727873789538</v>
      </c>
      <c r="H34" s="6">
        <v>3.3839935253035578</v>
      </c>
      <c r="I34" s="6">
        <v>2.9032685068560014</v>
      </c>
      <c r="J34" s="6">
        <v>2.4805899240472016</v>
      </c>
      <c r="K34" s="6">
        <v>1.9149135863134543</v>
      </c>
      <c r="L34" s="6">
        <v>1</v>
      </c>
    </row>
    <row r="35" spans="2:12" x14ac:dyDescent="0.25">
      <c r="B35" s="15">
        <v>1.65</v>
      </c>
      <c r="C35" s="6">
        <v>6.0339760380550871</v>
      </c>
      <c r="D35" s="6">
        <v>5.5985067639469435</v>
      </c>
      <c r="E35" s="6">
        <v>5.2357813651538816</v>
      </c>
      <c r="F35" s="6">
        <v>4.8309039437731034</v>
      </c>
      <c r="G35" s="6">
        <v>4.3490523963388652</v>
      </c>
      <c r="H35" s="6">
        <v>3.7458350613645361</v>
      </c>
      <c r="I35" s="6">
        <v>3.1729347178596576</v>
      </c>
      <c r="J35" s="6">
        <v>2.6756823667634606</v>
      </c>
      <c r="K35" s="6">
        <v>2.0214435233600541</v>
      </c>
      <c r="L35" s="6">
        <v>1</v>
      </c>
    </row>
    <row r="36" spans="2:12" x14ac:dyDescent="0.25">
      <c r="B36" s="15">
        <v>1.7</v>
      </c>
      <c r="C36" s="6">
        <v>6.928672127295096</v>
      </c>
      <c r="D36" s="6">
        <v>6.391697651001647</v>
      </c>
      <c r="E36" s="6">
        <v>5.946860794204702</v>
      </c>
      <c r="F36" s="6">
        <v>5.4531315119056156</v>
      </c>
      <c r="G36" s="6">
        <v>4.8696967800298427</v>
      </c>
      <c r="H36" s="6">
        <v>4.1463673621211212</v>
      </c>
      <c r="I36" s="6">
        <v>3.4676485140884985</v>
      </c>
      <c r="J36" s="6">
        <v>2.8861183617678381</v>
      </c>
      <c r="K36" s="6">
        <v>2.1338999040687936</v>
      </c>
      <c r="L36" s="6">
        <v>1</v>
      </c>
    </row>
    <row r="37" spans="2:12" x14ac:dyDescent="0.25">
      <c r="B37" s="15">
        <v>1.75</v>
      </c>
      <c r="C37" s="6">
        <v>7.9560305087041296</v>
      </c>
      <c r="D37" s="6">
        <v>7.2972670364370638</v>
      </c>
      <c r="E37" s="6">
        <v>6.7545130018257735</v>
      </c>
      <c r="F37" s="6">
        <v>6.1555029104786287</v>
      </c>
      <c r="G37" s="6">
        <v>5.4526698159341525</v>
      </c>
      <c r="H37" s="6">
        <v>4.5897275293804345</v>
      </c>
      <c r="I37" s="6">
        <v>3.7897364069852362</v>
      </c>
      <c r="J37" s="6">
        <v>3.113104642614644</v>
      </c>
      <c r="K37" s="6">
        <v>2.2526124266959027</v>
      </c>
      <c r="L37" s="6">
        <v>1</v>
      </c>
    </row>
    <row r="38" spans="2:12" x14ac:dyDescent="0.25">
      <c r="B38" s="15">
        <v>1.8</v>
      </c>
      <c r="C38" s="6">
        <v>9.1357218659648396</v>
      </c>
      <c r="D38" s="6">
        <v>8.3311365944736355</v>
      </c>
      <c r="E38" s="6">
        <v>7.6718536839291929</v>
      </c>
      <c r="F38" s="6">
        <v>6.9483407833071</v>
      </c>
      <c r="G38" s="6">
        <v>6.1054331439127498</v>
      </c>
      <c r="H38" s="6">
        <v>5.0804950343754127</v>
      </c>
      <c r="I38" s="6">
        <v>4.1417410028953219</v>
      </c>
      <c r="J38" s="6">
        <v>3.3579428495554002</v>
      </c>
      <c r="K38" s="6">
        <v>2.3779291311787873</v>
      </c>
      <c r="L38" s="6">
        <v>1</v>
      </c>
    </row>
    <row r="39" spans="2:12" x14ac:dyDescent="0.25">
      <c r="B39" s="15">
        <v>1.85</v>
      </c>
      <c r="C39" s="6">
        <v>10.490333580415362</v>
      </c>
      <c r="D39" s="6">
        <v>9.5114837663480287</v>
      </c>
      <c r="E39" s="6">
        <v>8.7137797990334054</v>
      </c>
      <c r="F39" s="6">
        <v>7.8432973459864135</v>
      </c>
      <c r="G39" s="6">
        <v>6.8363416698838018</v>
      </c>
      <c r="H39" s="6">
        <v>5.62373901916515</v>
      </c>
      <c r="I39" s="6">
        <v>4.5264410747528716</v>
      </c>
      <c r="J39" s="6">
        <v>3.6220369937227344</v>
      </c>
      <c r="K39" s="6">
        <v>2.5102174195153055</v>
      </c>
      <c r="L39" s="6">
        <v>1</v>
      </c>
    </row>
    <row r="40" spans="2:12" x14ac:dyDescent="0.25">
      <c r="B40" s="15">
        <v>1.9</v>
      </c>
      <c r="C40" s="6">
        <v>12.045802208402485</v>
      </c>
      <c r="D40" s="6">
        <v>10.85906135514729</v>
      </c>
      <c r="E40" s="6">
        <v>9.8972114842464727</v>
      </c>
      <c r="F40" s="6">
        <v>8.8535256367028694</v>
      </c>
      <c r="G40" s="6">
        <v>7.6547505026708951</v>
      </c>
      <c r="H40" s="6">
        <v>6.2250706558497209</v>
      </c>
      <c r="I40" s="6">
        <v>4.9468734980982969</v>
      </c>
      <c r="J40" s="6">
        <v>3.9069015083544465</v>
      </c>
      <c r="K40" s="6">
        <v>2.6498651329085048</v>
      </c>
      <c r="L40" s="6">
        <v>1</v>
      </c>
    </row>
    <row r="41" spans="2:12" x14ac:dyDescent="0.25">
      <c r="B41" s="15">
        <v>1.95</v>
      </c>
      <c r="C41" s="6">
        <v>13.831910084808673</v>
      </c>
      <c r="D41" s="6">
        <v>12.39756240052218</v>
      </c>
      <c r="E41" s="6">
        <v>11.241366826226914</v>
      </c>
      <c r="F41" s="6">
        <v>9.993872824401631</v>
      </c>
      <c r="G41" s="6">
        <v>8.5711346927363703</v>
      </c>
      <c r="H41" s="6">
        <v>6.89070110441825</v>
      </c>
      <c r="I41" s="6">
        <v>5.4063572245935765</v>
      </c>
      <c r="J41" s="6">
        <v>4.2141699332270006</v>
      </c>
      <c r="K41" s="6">
        <v>2.7972816888347607</v>
      </c>
      <c r="L41" s="6">
        <v>1</v>
      </c>
    </row>
    <row r="42" spans="2:12" x14ac:dyDescent="0.25">
      <c r="B42" s="15">
        <v>2</v>
      </c>
      <c r="C42" s="6">
        <v>15.882855561149452</v>
      </c>
      <c r="D42" s="6">
        <v>14.154036748488048</v>
      </c>
      <c r="E42" s="6">
        <v>12.768073949206512</v>
      </c>
      <c r="F42" s="6">
        <v>11.28109841533238</v>
      </c>
      <c r="G42" s="6">
        <v>9.5972233053704095</v>
      </c>
      <c r="H42" s="6">
        <v>7.6275056678773732</v>
      </c>
      <c r="I42" s="6">
        <v>5.9085194822854046</v>
      </c>
      <c r="J42" s="6">
        <v>4.5456042820988554</v>
      </c>
      <c r="K42" s="6">
        <v>2.9528992813689827</v>
      </c>
      <c r="L42" s="6">
        <v>1</v>
      </c>
    </row>
    <row r="43" spans="2:12" x14ac:dyDescent="0.25">
      <c r="J43"/>
    </row>
    <row r="45" spans="2:12" ht="15.75" x14ac:dyDescent="0.25">
      <c r="B45" s="49" t="s">
        <v>37</v>
      </c>
      <c r="C45" s="49"/>
      <c r="D45" s="49"/>
      <c r="E45" s="49"/>
      <c r="F45" s="49"/>
      <c r="G45" s="49"/>
      <c r="H45" s="49"/>
      <c r="I45" s="49"/>
      <c r="J45" s="49"/>
      <c r="K45" s="49"/>
      <c r="L45" s="49"/>
    </row>
    <row r="46" spans="2:12" ht="28.5" x14ac:dyDescent="0.25">
      <c r="B46" s="14" t="s">
        <v>17</v>
      </c>
      <c r="C46" s="14" t="s">
        <v>2</v>
      </c>
      <c r="D46" s="14" t="s">
        <v>3</v>
      </c>
      <c r="E46" s="14" t="s">
        <v>4</v>
      </c>
      <c r="F46" s="14" t="s">
        <v>5</v>
      </c>
      <c r="G46" s="14" t="s">
        <v>6</v>
      </c>
      <c r="H46" s="14" t="s">
        <v>7</v>
      </c>
      <c r="I46" s="14" t="s">
        <v>8</v>
      </c>
      <c r="J46" s="14" t="s">
        <v>9</v>
      </c>
      <c r="K46" s="14" t="s">
        <v>10</v>
      </c>
      <c r="L46" s="14" t="s">
        <v>11</v>
      </c>
    </row>
    <row r="47" spans="2:12" x14ac:dyDescent="0.25">
      <c r="B47" s="15">
        <v>1</v>
      </c>
      <c r="C47" s="6">
        <f>I7</f>
        <v>1</v>
      </c>
      <c r="D47" s="6">
        <f>I8</f>
        <v>1</v>
      </c>
      <c r="E47" s="6">
        <f>I9</f>
        <v>1</v>
      </c>
      <c r="F47" s="6">
        <f>I10</f>
        <v>1</v>
      </c>
      <c r="G47" s="6">
        <f>I11</f>
        <v>1</v>
      </c>
      <c r="H47" s="6">
        <f>I12</f>
        <v>1</v>
      </c>
      <c r="I47" s="6">
        <f>I13</f>
        <v>1</v>
      </c>
      <c r="J47" s="6">
        <f>I14</f>
        <v>1</v>
      </c>
      <c r="K47" s="6">
        <f>I15</f>
        <v>1</v>
      </c>
      <c r="L47" s="6">
        <f>I16</f>
        <v>1</v>
      </c>
    </row>
    <row r="48" spans="2:12" x14ac:dyDescent="0.25">
      <c r="B48" s="15">
        <v>2</v>
      </c>
      <c r="C48" s="6">
        <f t="dataTable" ref="C48:L68" dt2D="0" dtr="0" r1="B3"/>
        <v>15.882855561149452</v>
      </c>
      <c r="D48" s="6">
        <v>14.154036748488048</v>
      </c>
      <c r="E48" s="6">
        <v>12.768073949206512</v>
      </c>
      <c r="F48" s="6">
        <v>11.28109841533238</v>
      </c>
      <c r="G48" s="6">
        <v>9.5972233053704095</v>
      </c>
      <c r="H48" s="6">
        <v>7.6275056678773732</v>
      </c>
      <c r="I48" s="6">
        <v>5.9085194822854046</v>
      </c>
      <c r="J48" s="6">
        <v>4.5456042820988554</v>
      </c>
      <c r="K48" s="6">
        <v>2.9528992813689827</v>
      </c>
      <c r="L48" s="6">
        <v>1</v>
      </c>
    </row>
    <row r="49" spans="2:12" x14ac:dyDescent="0.25">
      <c r="B49" s="15">
        <v>2.0499999999999998</v>
      </c>
      <c r="C49" s="6">
        <v>18.237907796508452</v>
      </c>
      <c r="D49" s="6">
        <v>16.159366640422149</v>
      </c>
      <c r="E49" s="6">
        <v>14.502125488162163</v>
      </c>
      <c r="F49" s="6">
        <v>12.734120564920678</v>
      </c>
      <c r="G49" s="6">
        <v>10.746149544377239</v>
      </c>
      <c r="H49" s="6">
        <v>8.4430948073190599</v>
      </c>
      <c r="I49" s="6">
        <v>6.4573244094447695</v>
      </c>
      <c r="J49" s="6">
        <v>4.9031051468807592</v>
      </c>
      <c r="K49" s="6">
        <v>3.1171741482859772</v>
      </c>
      <c r="L49" s="6">
        <v>1</v>
      </c>
    </row>
    <row r="50" spans="2:12" x14ac:dyDescent="0.25">
      <c r="B50" s="15">
        <v>2.1</v>
      </c>
      <c r="C50" s="6">
        <v>20.942158638498146</v>
      </c>
      <c r="D50" s="6">
        <v>18.448809683038466</v>
      </c>
      <c r="E50" s="6">
        <v>16.471681203528195</v>
      </c>
      <c r="F50" s="6">
        <v>14.374294114972333</v>
      </c>
      <c r="G50" s="6">
        <v>12.03261884773476</v>
      </c>
      <c r="H50" s="6">
        <v>9.3458927504430154</v>
      </c>
      <c r="I50" s="6">
        <v>7.0571043480223841</v>
      </c>
      <c r="J50" s="6">
        <v>5.2887225964747522</v>
      </c>
      <c r="K50" s="6">
        <v>3.290587908652832</v>
      </c>
      <c r="L50" s="6">
        <v>1</v>
      </c>
    </row>
    <row r="51" spans="2:12" x14ac:dyDescent="0.25">
      <c r="B51" s="15">
        <v>2.15</v>
      </c>
      <c r="C51" s="6">
        <v>24.047385990403157</v>
      </c>
      <c r="D51" s="6">
        <v>21.06261874581007</v>
      </c>
      <c r="E51" s="6">
        <v>18.708725275624914</v>
      </c>
      <c r="F51" s="6">
        <v>16.225724442480569</v>
      </c>
      <c r="G51" s="6">
        <v>13.473097106732302</v>
      </c>
      <c r="H51" s="6">
        <v>10.345224505481792</v>
      </c>
      <c r="I51" s="6">
        <v>7.7125940437548257</v>
      </c>
      <c r="J51" s="6">
        <v>5.7046679327806897</v>
      </c>
      <c r="K51" s="6">
        <v>3.4736489748338668</v>
      </c>
      <c r="L51" s="6">
        <v>1</v>
      </c>
    </row>
    <row r="52" spans="2:12" x14ac:dyDescent="0.25">
      <c r="B52" s="15">
        <v>2.2000000000000002</v>
      </c>
      <c r="C52" s="6">
        <v>27.613045195273589</v>
      </c>
      <c r="D52" s="6">
        <v>24.046749684843892</v>
      </c>
      <c r="E52" s="6">
        <v>21.249585704939097</v>
      </c>
      <c r="F52" s="6">
        <v>18.315621732623661</v>
      </c>
      <c r="G52" s="6">
        <v>15.086021417657712</v>
      </c>
      <c r="H52" s="6">
        <v>11.451412179296401</v>
      </c>
      <c r="I52" s="6">
        <v>8.4289680229018753</v>
      </c>
      <c r="J52" s="6">
        <v>6.1533263712844999</v>
      </c>
      <c r="K52" s="6">
        <v>3.6668940430478547</v>
      </c>
      <c r="L52" s="6">
        <v>1</v>
      </c>
    </row>
    <row r="53" spans="2:12" x14ac:dyDescent="0.25">
      <c r="B53" s="15">
        <v>2.25</v>
      </c>
      <c r="C53" s="6">
        <v>31.707407418856768</v>
      </c>
      <c r="D53" s="6">
        <v>27.453669336371963</v>
      </c>
      <c r="E53" s="6">
        <v>24.135524252946141</v>
      </c>
      <c r="F53" s="6">
        <v>20.674700882647986</v>
      </c>
      <c r="G53" s="6">
        <v>16.89203606350501</v>
      </c>
      <c r="H53" s="6">
        <v>12.675881594512644</v>
      </c>
      <c r="I53" s="6">
        <v>9.2118814406719753</v>
      </c>
      <c r="J53" s="6">
        <v>6.6372707189442091</v>
      </c>
      <c r="K53" s="6">
        <v>3.8708896668475066</v>
      </c>
      <c r="L53" s="6">
        <v>1</v>
      </c>
    </row>
    <row r="54" spans="2:12" x14ac:dyDescent="0.25">
      <c r="B54" s="15">
        <v>2.2999999999999998</v>
      </c>
      <c r="C54" s="6">
        <v>36.408866827822962</v>
      </c>
      <c r="D54" s="6">
        <v>31.34327798595967</v>
      </c>
      <c r="E54" s="6">
        <v>27.413406503692631</v>
      </c>
      <c r="F54" s="6">
        <v>23.337632913962523</v>
      </c>
      <c r="G54" s="6">
        <v>18.914256746100822</v>
      </c>
      <c r="H54" s="6">
        <v>14.03128030694786</v>
      </c>
      <c r="I54" s="6">
        <v>10.067514723799146</v>
      </c>
      <c r="J54" s="6">
        <v>7.159276127808913</v>
      </c>
      <c r="K54" s="6">
        <v>4.0862339181343099</v>
      </c>
      <c r="L54" s="6">
        <v>1</v>
      </c>
    </row>
    <row r="55" spans="2:12" x14ac:dyDescent="0.25">
      <c r="B55" s="15">
        <v>2.35</v>
      </c>
      <c r="C55" s="6">
        <v>41.807441591638799</v>
      </c>
      <c r="D55" s="6">
        <v>35.783962532236529</v>
      </c>
      <c r="E55" s="6">
        <v>31.136462927461203</v>
      </c>
      <c r="F55" s="6">
        <v>26.343554526778242</v>
      </c>
      <c r="G55" s="6">
        <v>21.178566450632449</v>
      </c>
      <c r="H55" s="6">
        <v>15.531608242330888</v>
      </c>
      <c r="I55" s="6">
        <v>11.002622359685855</v>
      </c>
      <c r="J55" s="6">
        <v>7.7223360089744526</v>
      </c>
      <c r="K55" s="6">
        <v>4.313558140578504</v>
      </c>
      <c r="L55" s="6">
        <v>1</v>
      </c>
    </row>
    <row r="56" spans="2:12" x14ac:dyDescent="0.25">
      <c r="B56" s="15">
        <v>2.4</v>
      </c>
      <c r="C56" s="6">
        <v>48.006497447555951</v>
      </c>
      <c r="D56" s="6">
        <v>40.853798861819975</v>
      </c>
      <c r="E56" s="6">
        <v>35.365153305648995</v>
      </c>
      <c r="F56" s="6">
        <v>29.73664328613803</v>
      </c>
      <c r="G56" s="6">
        <v>23.713946729433026</v>
      </c>
      <c r="H56" s="6">
        <v>17.192362301663266</v>
      </c>
      <c r="I56" s="6">
        <v>12.024586217260175</v>
      </c>
      <c r="J56" s="6">
        <v>8.3296791981334692</v>
      </c>
      <c r="K56" s="6">
        <v>4.5535288005848074</v>
      </c>
      <c r="L56" s="6">
        <v>1</v>
      </c>
    </row>
    <row r="57" spans="2:12" x14ac:dyDescent="0.25">
      <c r="B57" s="15">
        <v>2.4500000000000002</v>
      </c>
      <c r="C57" s="6">
        <v>55.124726829567749</v>
      </c>
      <c r="D57" s="6">
        <v>46.641924575526545</v>
      </c>
      <c r="E57" s="6">
        <v>40.168148554503624</v>
      </c>
      <c r="F57" s="6">
        <v>33.566766892757755</v>
      </c>
      <c r="G57" s="6">
        <v>26.552848645220465</v>
      </c>
      <c r="H57" s="6">
        <v>19.030696428851844</v>
      </c>
      <c r="I57" s="6">
        <v>13.141473820469439</v>
      </c>
      <c r="J57" s="6">
        <v>8.9847884711548289</v>
      </c>
      <c r="K57" s="6">
        <v>4.8068494412305593</v>
      </c>
      <c r="L57" s="6">
        <v>1</v>
      </c>
    </row>
    <row r="58" spans="2:12" x14ac:dyDescent="0.25">
      <c r="B58" s="15">
        <v>2.5</v>
      </c>
      <c r="C58" s="6">
        <v>63.298421455430905</v>
      </c>
      <c r="D58" s="6">
        <v>53.250106201070963</v>
      </c>
      <c r="E58" s="6">
        <v>45.62344589183342</v>
      </c>
      <c r="F58" s="6">
        <v>37.890216080910875</v>
      </c>
      <c r="G58" s="6">
        <v>29.731608121599383</v>
      </c>
      <c r="H58" s="6">
        <v>21.065598793952624</v>
      </c>
      <c r="I58" s="6">
        <v>14.362102034429366</v>
      </c>
      <c r="J58" s="6">
        <v>9.6914205158688524</v>
      </c>
      <c r="K58" s="6">
        <v>5.0742627449048019</v>
      </c>
      <c r="L58" s="6">
        <v>1</v>
      </c>
    </row>
    <row r="59" spans="2:12" x14ac:dyDescent="0.25">
      <c r="B59" s="15">
        <v>2.5499999999999998</v>
      </c>
      <c r="C59" s="6">
        <v>72.684081884651619</v>
      </c>
      <c r="D59" s="6">
        <v>60.794528446906945</v>
      </c>
      <c r="E59" s="6">
        <v>51.819635456204658</v>
      </c>
      <c r="F59" s="6">
        <v>42.770531914644174</v>
      </c>
      <c r="G59" s="6">
        <v>33.290911017016974</v>
      </c>
      <c r="H59" s="6">
        <v>23.31808792215341</v>
      </c>
      <c r="I59" s="6">
        <v>15.696106666975933</v>
      </c>
      <c r="J59" s="6">
        <v>10.453627474585556</v>
      </c>
      <c r="K59" s="6">
        <v>5.3565527106955235</v>
      </c>
      <c r="L59" s="6">
        <v>1</v>
      </c>
    </row>
    <row r="60" spans="2:12" x14ac:dyDescent="0.25">
      <c r="B60" s="15">
        <v>2.6</v>
      </c>
      <c r="C60" s="6">
        <v>83.461414012268079</v>
      </c>
      <c r="D60" s="6">
        <v>69.407836955777768</v>
      </c>
      <c r="E60" s="6">
        <v>58.857338947617947</v>
      </c>
      <c r="F60" s="6">
        <v>48.279439640968711</v>
      </c>
      <c r="G60" s="6">
        <v>37.276313874788308</v>
      </c>
      <c r="H60" s="6">
        <v>25.811429794313234</v>
      </c>
      <c r="I60" s="6">
        <v>17.154018535064345</v>
      </c>
      <c r="J60" s="6">
        <v>11.275780180880242</v>
      </c>
      <c r="K60" s="6">
        <v>5.654546952908702</v>
      </c>
      <c r="L60" s="6">
        <v>1</v>
      </c>
    </row>
    <row r="61" spans="2:12" x14ac:dyDescent="0.25">
      <c r="B61" s="15">
        <v>2.65</v>
      </c>
      <c r="C61" s="6">
        <v>95.836769871865812</v>
      </c>
      <c r="D61" s="6">
        <v>79.24147047356395</v>
      </c>
      <c r="E61" s="6">
        <v>66.850843652162197</v>
      </c>
      <c r="F61" s="6">
        <v>54.497902824721706</v>
      </c>
      <c r="G61" s="6">
        <v>41.73882701442038</v>
      </c>
      <c r="H61" s="6">
        <v>28.571378161491801</v>
      </c>
      <c r="I61" s="6">
        <v>18.747346596493536</v>
      </c>
      <c r="J61" s="6">
        <v>12.162593223896387</v>
      </c>
      <c r="K61" s="6">
        <v>5.9691191274578896</v>
      </c>
      <c r="L61" s="6">
        <v>1</v>
      </c>
    </row>
    <row r="62" spans="2:12" x14ac:dyDescent="0.25">
      <c r="B62" s="15">
        <v>2.7</v>
      </c>
      <c r="C62" s="6">
        <v>110.04709862839019</v>
      </c>
      <c r="D62" s="6">
        <v>90.468323437502107</v>
      </c>
      <c r="E62" s="6">
        <v>75.929958386042657</v>
      </c>
      <c r="F62" s="6">
        <v>61.517313257557539</v>
      </c>
      <c r="G62" s="6">
        <v>46.735567427389675</v>
      </c>
      <c r="H62" s="6">
        <v>31.626440555680613</v>
      </c>
      <c r="I62" s="6">
        <v>20.488668803209936</v>
      </c>
      <c r="J62" s="6">
        <v>13.119151983896025</v>
      </c>
      <c r="K62" s="6">
        <v>6.3011914932380817</v>
      </c>
      <c r="L62" s="6">
        <v>1</v>
      </c>
    </row>
    <row r="63" spans="2:12" x14ac:dyDescent="0.25">
      <c r="B63" s="15">
        <v>2.75</v>
      </c>
      <c r="C63" s="6">
        <v>126.3644834098461</v>
      </c>
      <c r="D63" s="6">
        <v>103.28578579726069</v>
      </c>
      <c r="E63" s="6">
        <v>86.24212149818834</v>
      </c>
      <c r="F63" s="6">
        <v>69.440834128974316</v>
      </c>
      <c r="G63" s="6">
        <v>52.330489833973019</v>
      </c>
      <c r="H63" s="6">
        <v>35.008172744362071</v>
      </c>
      <c r="I63" s="6">
        <v>22.391731393398558</v>
      </c>
      <c r="J63" s="6">
        <v>14.150941794090953</v>
      </c>
      <c r="K63" s="6">
        <v>6.65173761599317</v>
      </c>
      <c r="L63" s="6">
        <v>1</v>
      </c>
    </row>
    <row r="64" spans="2:12" x14ac:dyDescent="0.25">
      <c r="B64" s="15">
        <v>2.8</v>
      </c>
      <c r="C64" s="6">
        <v>145.10135084395421</v>
      </c>
      <c r="D64" s="6">
        <v>117.91921351485331</v>
      </c>
      <c r="E64" s="6">
        <v>97.954795163900286</v>
      </c>
      <c r="F64" s="6">
        <v>78.384916199754997</v>
      </c>
      <c r="G64" s="6">
        <v>58.595205258140325</v>
      </c>
      <c r="H64" s="6">
        <v>38.751504670321282</v>
      </c>
      <c r="I64" s="6">
        <v>24.471557406187284</v>
      </c>
      <c r="J64" s="6">
        <v>15.263879395982249</v>
      </c>
      <c r="K64" s="6">
        <v>7.0217852226042092</v>
      </c>
      <c r="L64" s="6">
        <v>1</v>
      </c>
    </row>
    <row r="65" spans="2:12" x14ac:dyDescent="0.25">
      <c r="B65" s="15">
        <v>2.85</v>
      </c>
      <c r="C65" s="6">
        <v>166.61645304601305</v>
      </c>
      <c r="D65" s="6">
        <v>134.62589076153759</v>
      </c>
      <c r="E65" s="6">
        <v>111.25818485116044</v>
      </c>
      <c r="F65" s="6">
        <v>88.481009260788042</v>
      </c>
      <c r="G65" s="6">
        <v>65.609897597683741</v>
      </c>
      <c r="H65" s="6">
        <v>42.895101243345344</v>
      </c>
      <c r="I65" s="6">
        <v>26.744565275594244</v>
      </c>
      <c r="J65" s="6">
        <v>16.464346868586532</v>
      </c>
      <c r="K65" s="6">
        <v>7.4124192141666523</v>
      </c>
      <c r="L65" s="6">
        <v>1</v>
      </c>
    </row>
    <row r="66" spans="2:12" x14ac:dyDescent="0.25">
      <c r="B66" s="15">
        <v>2.9</v>
      </c>
      <c r="C66" s="6">
        <v>191.32173659423182</v>
      </c>
      <c r="D66" s="6">
        <v>153.69955347484128</v>
      </c>
      <c r="E66" s="6">
        <v>126.36832812179499</v>
      </c>
      <c r="F66" s="6">
        <v>99.877494030313429</v>
      </c>
      <c r="G66" s="6">
        <v>73.464349921028997</v>
      </c>
      <c r="H66" s="6">
        <v>47.481761710430888</v>
      </c>
      <c r="I66" s="6">
        <v>29.228698439915163</v>
      </c>
      <c r="J66" s="6">
        <v>17.759228226114459</v>
      </c>
      <c r="K66" s="6">
        <v>7.8247848466902523</v>
      </c>
      <c r="L66" s="6">
        <v>1</v>
      </c>
    </row>
    <row r="67" spans="2:12" x14ac:dyDescent="0.25">
      <c r="B67" s="15">
        <v>2.95</v>
      </c>
      <c r="C67" s="6">
        <v>219.69023001182273</v>
      </c>
      <c r="D67" s="6">
        <v>175.4755538086647</v>
      </c>
      <c r="E67" s="6">
        <v>143.53060292742222</v>
      </c>
      <c r="F67" s="6">
        <v>112.74186288239062</v>
      </c>
      <c r="G67" s="6">
        <v>82.259093626598371</v>
      </c>
      <c r="H67" s="6">
        <v>52.558861729599094</v>
      </c>
      <c r="I67" s="6">
        <v>31.943566989705602</v>
      </c>
      <c r="J67" s="6">
        <v>19.155948893968901</v>
      </c>
      <c r="K67" s="6">
        <v>8.2600910887467816</v>
      </c>
      <c r="L67" s="6">
        <v>1</v>
      </c>
    </row>
    <row r="68" spans="2:12" x14ac:dyDescent="0.25">
      <c r="B68" s="15">
        <v>3</v>
      </c>
      <c r="C68" s="6">
        <v>252.26510077633608</v>
      </c>
      <c r="D68" s="6">
        <v>200.33675627755017</v>
      </c>
      <c r="E68" s="6">
        <v>163.02371237240601</v>
      </c>
      <c r="F68" s="6">
        <v>127.26318145641474</v>
      </c>
      <c r="G68" s="6">
        <v>92.106695173144928</v>
      </c>
      <c r="H68" s="6">
        <v>58.178842713501453</v>
      </c>
      <c r="I68" s="6">
        <v>34.910602472546188</v>
      </c>
      <c r="J68" s="6">
        <v>20.662518289435447</v>
      </c>
      <c r="K68" s="6">
        <v>8.7196141659094533</v>
      </c>
      <c r="L68" s="6">
        <v>1</v>
      </c>
    </row>
  </sheetData>
  <mergeCells count="7">
    <mergeCell ref="B45:L45"/>
    <mergeCell ref="A1:E1"/>
    <mergeCell ref="L1:R1"/>
    <mergeCell ref="A18:K18"/>
    <mergeCell ref="B20:L20"/>
    <mergeCell ref="C3:I3"/>
    <mergeCell ref="J3:Q3"/>
  </mergeCells>
  <pageMargins left="0.7" right="0.7" top="0.75" bottom="0.75" header="0.3" footer="0.3"/>
  <pageSetup paperSize="9" orientation="portrait" horizontalDpi="0" verticalDpi="0" r:id="rId1"/>
  <drawing r:id="rId2"/>
  <legacyDrawing r:id="rId3"/>
  <oleObjects>
    <mc:AlternateContent xmlns:mc="http://schemas.openxmlformats.org/markup-compatibility/2006">
      <mc:Choice Requires="x14">
        <oleObject progId="Equation.DSMT4" shapeId="7170" r:id="rId4">
          <objectPr defaultSize="0" autoPict="0" r:id="rId5">
            <anchor moveWithCells="1" sizeWithCells="1">
              <from>
                <xdr:col>5</xdr:col>
                <xdr:colOff>152400</xdr:colOff>
                <xdr:row>0</xdr:row>
                <xdr:rowOff>114300</xdr:rowOff>
              </from>
              <to>
                <xdr:col>10</xdr:col>
                <xdr:colOff>104775</xdr:colOff>
                <xdr:row>0</xdr:row>
                <xdr:rowOff>695325</xdr:rowOff>
              </to>
            </anchor>
          </objectPr>
        </oleObject>
      </mc:Choice>
      <mc:Fallback>
        <oleObject progId="Equation.DSMT4" shapeId="7170" r:id="rId4"/>
      </mc:Fallback>
    </mc:AlternateContent>
  </oleObjec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Charts</vt:lpstr>
      </vt:variant>
      <vt:variant>
        <vt:i4>4</vt:i4>
      </vt:variant>
    </vt:vector>
  </HeadingPairs>
  <TitlesOfParts>
    <vt:vector size="10" baseType="lpstr">
      <vt:lpstr>Title sheet</vt:lpstr>
      <vt:lpstr>Atkinson calculations</vt:lpstr>
      <vt:lpstr>Atkinson transform graph</vt:lpstr>
      <vt:lpstr>Kolm calculations</vt:lpstr>
      <vt:lpstr>Kolm transform graph</vt:lpstr>
      <vt:lpstr>Extended Gini calculations</vt:lpstr>
      <vt:lpstr>Atkinson weights graph</vt:lpstr>
      <vt:lpstr>Kolm weights graph</vt:lpstr>
      <vt:lpstr>Extended Gini graph 1 to 2</vt:lpstr>
      <vt:lpstr>Extended Gini graph 2 to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Owens</dc:creator>
  <cp:lastModifiedBy>Richard</cp:lastModifiedBy>
  <dcterms:created xsi:type="dcterms:W3CDTF">2018-07-15T14:32:56Z</dcterms:created>
  <dcterms:modified xsi:type="dcterms:W3CDTF">2021-04-05T12:39:55Z</dcterms:modified>
</cp:coreProperties>
</file>